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federationuniversity-my.sharepoint.com/personal/t_noonan_federation_edu_au/Documents/Desktop/"/>
    </mc:Choice>
  </mc:AlternateContent>
  <xr:revisionPtr revIDLastSave="0" documentId="8_{66F57AC4-573F-4184-AEED-C1E05388D0C3}" xr6:coauthVersionLast="47" xr6:coauthVersionMax="47" xr10:uidLastSave="{00000000-0000-0000-0000-000000000000}"/>
  <bookViews>
    <workbookView xWindow="28680" yWindow="-120" windowWidth="29040" windowHeight="15840" tabRatio="933" firstSheet="11" activeTab="26" xr2:uid="{00000000-000D-0000-FFFF-FFFF00000000}"/>
  </bookViews>
  <sheets>
    <sheet name="29 Dec 2024" sheetId="48" r:id="rId1"/>
    <sheet name="12 Jan 2025" sheetId="79" r:id="rId2"/>
    <sheet name="26 Jan 2025" sheetId="80" r:id="rId3"/>
    <sheet name="09 Feb 2025" sheetId="81" r:id="rId4"/>
    <sheet name="23 Feb 2025" sheetId="82" r:id="rId5"/>
    <sheet name="09 Mar 2025" sheetId="83" r:id="rId6"/>
    <sheet name="23 Mar 2025" sheetId="84" r:id="rId7"/>
    <sheet name="06 Apr 2025" sheetId="85" r:id="rId8"/>
    <sheet name="20 Apr 2025" sheetId="86" r:id="rId9"/>
    <sheet name="04 May 2025" sheetId="87" r:id="rId10"/>
    <sheet name="18 May 2025" sheetId="88" r:id="rId11"/>
    <sheet name="01 Jun 2025" sheetId="89" r:id="rId12"/>
    <sheet name="15 Jun 2025" sheetId="90" r:id="rId13"/>
    <sheet name="29 Jun 2025" sheetId="91" r:id="rId14"/>
    <sheet name="13 Jul 2025" sheetId="92" r:id="rId15"/>
    <sheet name="27 Jul 2025" sheetId="93" r:id="rId16"/>
    <sheet name="10 Aug 2025" sheetId="94" r:id="rId17"/>
    <sheet name="24 Aug 2025" sheetId="95" r:id="rId18"/>
    <sheet name="07 Sep 2025" sheetId="96" r:id="rId19"/>
    <sheet name="21 Sep 2025" sheetId="97" r:id="rId20"/>
    <sheet name="05 Oct 2025" sheetId="98" r:id="rId21"/>
    <sheet name="19 Oct 2025" sheetId="99" r:id="rId22"/>
    <sheet name="02 Nov 2025" sheetId="100" r:id="rId23"/>
    <sheet name="16 Nov 2025" sheetId="101" r:id="rId24"/>
    <sheet name="30 Nov 2025" sheetId="102" r:id="rId25"/>
    <sheet name="14 Dec 2025" sheetId="106" r:id="rId26"/>
    <sheet name="28 Dec 2025" sheetId="103" r:id="rId27"/>
  </sheets>
  <definedNames>
    <definedName name="_xlnm.Print_Area" localSheetId="11">'01 Jun 2025'!$B$2:$I$43</definedName>
    <definedName name="_xlnm.Print_Area" localSheetId="22">'02 Nov 2025'!$B$2:$I$43</definedName>
    <definedName name="_xlnm.Print_Area" localSheetId="9">'04 May 2025'!$B$2:$I$43</definedName>
    <definedName name="_xlnm.Print_Area" localSheetId="20">'05 Oct 2025'!$B$2:$I$43</definedName>
    <definedName name="_xlnm.Print_Area" localSheetId="7">'06 Apr 2025'!$B$2:$I$43</definedName>
    <definedName name="_xlnm.Print_Area" localSheetId="18">'07 Sep 2025'!$B$2:$I$43</definedName>
    <definedName name="_xlnm.Print_Area" localSheetId="3">'09 Feb 2025'!$B$2:$I$43</definedName>
    <definedName name="_xlnm.Print_Area" localSheetId="5">'09 Mar 2025'!$B$2:$I$43</definedName>
    <definedName name="_xlnm.Print_Area" localSheetId="16">'10 Aug 2025'!$B$2:$I$43</definedName>
    <definedName name="_xlnm.Print_Area" localSheetId="1">'12 Jan 2025'!$B$2:$I$43</definedName>
    <definedName name="_xlnm.Print_Area" localSheetId="14">'13 Jul 2025'!$B$2:$I$43</definedName>
    <definedName name="_xlnm.Print_Area" localSheetId="25">'14 Dec 2025'!$B$2:$I$43</definedName>
    <definedName name="_xlnm.Print_Area" localSheetId="12">'15 Jun 2025'!$B$2:$I$43</definedName>
    <definedName name="_xlnm.Print_Area" localSheetId="23">'16 Nov 2025'!$B$2:$I$43</definedName>
    <definedName name="_xlnm.Print_Area" localSheetId="10">'18 May 2025'!$B$2:$I$43</definedName>
    <definedName name="_xlnm.Print_Area" localSheetId="21">'19 Oct 2025'!$B$2:$I$43</definedName>
    <definedName name="_xlnm.Print_Area" localSheetId="8">'20 Apr 2025'!$B$2:$I$43</definedName>
    <definedName name="_xlnm.Print_Area" localSheetId="19">'21 Sep 2025'!$B$2:$I$43</definedName>
    <definedName name="_xlnm.Print_Area" localSheetId="4">'23 Feb 2025'!$B$2:$I$43</definedName>
    <definedName name="_xlnm.Print_Area" localSheetId="6">'23 Mar 2025'!$B$2:$I$43</definedName>
    <definedName name="_xlnm.Print_Area" localSheetId="17">'24 Aug 2025'!$B$2:$I$43</definedName>
    <definedName name="_xlnm.Print_Area" localSheetId="2">'26 Jan 2025'!$B$2:$I$43</definedName>
    <definedName name="_xlnm.Print_Area" localSheetId="15">'27 Jul 2025'!$B$2:$I$43</definedName>
    <definedName name="_xlnm.Print_Area" localSheetId="26">'28 Dec 2025'!$B$2:$I$43</definedName>
    <definedName name="_xlnm.Print_Area" localSheetId="0">'29 Dec 2024'!$B$2:$I$43</definedName>
    <definedName name="_xlnm.Print_Area" localSheetId="13">'29 Jun 2025'!$B$2:$I$43</definedName>
    <definedName name="_xlnm.Print_Area" localSheetId="24">'30 Nov 2025'!$B$2:$I$43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3" l="1"/>
  <c r="I7" i="103"/>
  <c r="I7" i="48"/>
  <c r="H19" i="48"/>
  <c r="H20" i="48"/>
  <c r="H16" i="48"/>
  <c r="H18" i="48"/>
  <c r="H17" i="48"/>
  <c r="H15" i="48"/>
  <c r="H17" i="103"/>
  <c r="H16" i="103"/>
  <c r="H18" i="106"/>
  <c r="H17" i="106"/>
  <c r="H18" i="102"/>
  <c r="H17" i="102"/>
  <c r="H17" i="101"/>
  <c r="H16" i="101"/>
  <c r="H29" i="103" l="1"/>
  <c r="H20" i="106"/>
  <c r="H21" i="106"/>
  <c r="H22" i="106"/>
  <c r="H23" i="106"/>
  <c r="H24" i="106"/>
  <c r="H25" i="106"/>
  <c r="H26" i="106"/>
  <c r="H27" i="106"/>
  <c r="H28" i="106"/>
  <c r="I7" i="106"/>
  <c r="H24" i="48" l="1"/>
  <c r="H23" i="48"/>
  <c r="H24" i="79" l="1"/>
  <c r="H17" i="100"/>
  <c r="H17" i="99"/>
  <c r="H17" i="90"/>
  <c r="H17" i="91"/>
  <c r="H17" i="92"/>
  <c r="H17" i="93"/>
  <c r="H17" i="94"/>
  <c r="H17" i="95"/>
  <c r="H17" i="96"/>
  <c r="H17" i="97"/>
  <c r="H17" i="98"/>
  <c r="H17" i="89"/>
  <c r="H17" i="82"/>
  <c r="H17" i="83"/>
  <c r="H17" i="84"/>
  <c r="H17" i="85"/>
  <c r="H17" i="86"/>
  <c r="H17" i="87"/>
  <c r="H17" i="88"/>
  <c r="H17" i="81"/>
  <c r="H17" i="79"/>
  <c r="H17" i="80"/>
  <c r="H19" i="106"/>
  <c r="H28" i="96"/>
  <c r="H27" i="96"/>
  <c r="H26" i="96"/>
  <c r="H25" i="96"/>
  <c r="H24" i="96"/>
  <c r="H23" i="96"/>
  <c r="H22" i="96"/>
  <c r="H21" i="96"/>
  <c r="H20" i="96"/>
  <c r="H19" i="96"/>
  <c r="H18" i="96"/>
  <c r="H16" i="96"/>
  <c r="H15" i="96"/>
  <c r="H28" i="97"/>
  <c r="H27" i="97"/>
  <c r="H26" i="97"/>
  <c r="H25" i="97"/>
  <c r="H24" i="97"/>
  <c r="H23" i="97"/>
  <c r="H22" i="97"/>
  <c r="H21" i="97"/>
  <c r="H20" i="97"/>
  <c r="H19" i="97"/>
  <c r="H18" i="97"/>
  <c r="H16" i="97"/>
  <c r="H15" i="97"/>
  <c r="H28" i="98"/>
  <c r="H27" i="98"/>
  <c r="H26" i="98"/>
  <c r="H25" i="98"/>
  <c r="H24" i="98"/>
  <c r="H23" i="98"/>
  <c r="H22" i="98"/>
  <c r="H21" i="98"/>
  <c r="H20" i="98"/>
  <c r="H19" i="98"/>
  <c r="H18" i="98"/>
  <c r="H16" i="98"/>
  <c r="H15" i="98"/>
  <c r="H28" i="99"/>
  <c r="H27" i="99"/>
  <c r="H26" i="99"/>
  <c r="H25" i="99"/>
  <c r="H24" i="99"/>
  <c r="H23" i="99"/>
  <c r="H22" i="99"/>
  <c r="H21" i="99"/>
  <c r="H20" i="99"/>
  <c r="H19" i="99"/>
  <c r="H18" i="99"/>
  <c r="H16" i="99"/>
  <c r="H15" i="99"/>
  <c r="H28" i="100"/>
  <c r="H27" i="100"/>
  <c r="H26" i="100"/>
  <c r="H25" i="100"/>
  <c r="H24" i="100"/>
  <c r="H23" i="100"/>
  <c r="H22" i="100"/>
  <c r="H21" i="100"/>
  <c r="H20" i="100"/>
  <c r="H19" i="100"/>
  <c r="H18" i="100"/>
  <c r="H16" i="100"/>
  <c r="H15" i="100"/>
  <c r="H28" i="101"/>
  <c r="H27" i="101"/>
  <c r="H26" i="101"/>
  <c r="H25" i="101"/>
  <c r="H24" i="101"/>
  <c r="H23" i="101"/>
  <c r="H22" i="101"/>
  <c r="H21" i="101"/>
  <c r="H20" i="101"/>
  <c r="H19" i="101"/>
  <c r="H18" i="101"/>
  <c r="H15" i="101"/>
  <c r="H28" i="102"/>
  <c r="H27" i="102"/>
  <c r="H26" i="102"/>
  <c r="H25" i="102"/>
  <c r="H24" i="102"/>
  <c r="H23" i="102"/>
  <c r="H22" i="102"/>
  <c r="H21" i="102"/>
  <c r="H20" i="102"/>
  <c r="H19" i="102"/>
  <c r="H16" i="102"/>
  <c r="H15" i="102"/>
  <c r="H28" i="95"/>
  <c r="H27" i="95"/>
  <c r="H26" i="95"/>
  <c r="H25" i="95"/>
  <c r="H24" i="95"/>
  <c r="H23" i="95"/>
  <c r="H22" i="95"/>
  <c r="H21" i="95"/>
  <c r="H20" i="95"/>
  <c r="H19" i="95"/>
  <c r="H18" i="95"/>
  <c r="H16" i="95"/>
  <c r="H15" i="95"/>
  <c r="H28" i="85"/>
  <c r="H27" i="85"/>
  <c r="H26" i="85"/>
  <c r="H25" i="85"/>
  <c r="H24" i="85"/>
  <c r="H23" i="85"/>
  <c r="H22" i="85"/>
  <c r="H21" i="85"/>
  <c r="H20" i="85"/>
  <c r="H19" i="85"/>
  <c r="H18" i="85"/>
  <c r="H16" i="85"/>
  <c r="H15" i="85"/>
  <c r="H28" i="86"/>
  <c r="H27" i="86"/>
  <c r="H26" i="86"/>
  <c r="H25" i="86"/>
  <c r="H24" i="86"/>
  <c r="H23" i="86"/>
  <c r="H22" i="86"/>
  <c r="H21" i="86"/>
  <c r="H20" i="86"/>
  <c r="H19" i="86"/>
  <c r="H18" i="86"/>
  <c r="H16" i="86"/>
  <c r="H15" i="86"/>
  <c r="H28" i="87"/>
  <c r="H27" i="87"/>
  <c r="H26" i="87"/>
  <c r="H25" i="87"/>
  <c r="H24" i="87"/>
  <c r="H23" i="87"/>
  <c r="H22" i="87"/>
  <c r="H21" i="87"/>
  <c r="H20" i="87"/>
  <c r="H19" i="87"/>
  <c r="H18" i="87"/>
  <c r="H16" i="87"/>
  <c r="H15" i="87"/>
  <c r="H28" i="88"/>
  <c r="H27" i="88"/>
  <c r="H26" i="88"/>
  <c r="H25" i="88"/>
  <c r="H24" i="88"/>
  <c r="H23" i="88"/>
  <c r="H22" i="88"/>
  <c r="H21" i="88"/>
  <c r="H20" i="88"/>
  <c r="H19" i="88"/>
  <c r="H18" i="88"/>
  <c r="H16" i="88"/>
  <c r="H15" i="88"/>
  <c r="H28" i="89"/>
  <c r="H27" i="89"/>
  <c r="H26" i="89"/>
  <c r="H25" i="89"/>
  <c r="H24" i="89"/>
  <c r="H23" i="89"/>
  <c r="H22" i="89"/>
  <c r="H21" i="89"/>
  <c r="H20" i="89"/>
  <c r="H19" i="89"/>
  <c r="H18" i="89"/>
  <c r="H16" i="89"/>
  <c r="H15" i="89"/>
  <c r="H28" i="90"/>
  <c r="H27" i="90"/>
  <c r="H26" i="90"/>
  <c r="H25" i="90"/>
  <c r="H24" i="90"/>
  <c r="H23" i="90"/>
  <c r="H22" i="90"/>
  <c r="H21" i="90"/>
  <c r="H20" i="90"/>
  <c r="H19" i="90"/>
  <c r="H18" i="90"/>
  <c r="H16" i="90"/>
  <c r="H15" i="90"/>
  <c r="H28" i="91"/>
  <c r="H27" i="91"/>
  <c r="H26" i="91"/>
  <c r="H25" i="91"/>
  <c r="H24" i="91"/>
  <c r="H23" i="91"/>
  <c r="H22" i="91"/>
  <c r="H21" i="91"/>
  <c r="H20" i="91"/>
  <c r="H19" i="91"/>
  <c r="H18" i="91"/>
  <c r="H16" i="91"/>
  <c r="H15" i="91"/>
  <c r="H28" i="92"/>
  <c r="H27" i="92"/>
  <c r="H26" i="92"/>
  <c r="H25" i="92"/>
  <c r="H24" i="92"/>
  <c r="H23" i="92"/>
  <c r="H22" i="92"/>
  <c r="H21" i="92"/>
  <c r="H20" i="92"/>
  <c r="H19" i="92"/>
  <c r="H18" i="92"/>
  <c r="H16" i="92"/>
  <c r="H15" i="92"/>
  <c r="H28" i="93"/>
  <c r="H27" i="93"/>
  <c r="H26" i="93"/>
  <c r="H25" i="93"/>
  <c r="H24" i="93"/>
  <c r="H23" i="93"/>
  <c r="H22" i="93"/>
  <c r="H21" i="93"/>
  <c r="H20" i="93"/>
  <c r="H19" i="93"/>
  <c r="H18" i="93"/>
  <c r="H16" i="93"/>
  <c r="H15" i="93"/>
  <c r="H28" i="94"/>
  <c r="H27" i="94"/>
  <c r="H26" i="94"/>
  <c r="H25" i="94"/>
  <c r="H24" i="94"/>
  <c r="H23" i="94"/>
  <c r="H22" i="94"/>
  <c r="H21" i="94"/>
  <c r="H20" i="94"/>
  <c r="H19" i="94"/>
  <c r="H18" i="94"/>
  <c r="H16" i="94"/>
  <c r="H15" i="94"/>
  <c r="H28" i="84"/>
  <c r="H27" i="84"/>
  <c r="H26" i="84"/>
  <c r="H25" i="84"/>
  <c r="H24" i="84"/>
  <c r="H23" i="84"/>
  <c r="H22" i="84"/>
  <c r="H21" i="84"/>
  <c r="H20" i="84"/>
  <c r="H19" i="84"/>
  <c r="H18" i="84"/>
  <c r="H16" i="84"/>
  <c r="H15" i="84"/>
  <c r="H28" i="83"/>
  <c r="H27" i="83"/>
  <c r="H26" i="83"/>
  <c r="H25" i="83"/>
  <c r="H24" i="83"/>
  <c r="H23" i="83"/>
  <c r="H22" i="83"/>
  <c r="H21" i="83"/>
  <c r="H20" i="83"/>
  <c r="H19" i="83"/>
  <c r="H18" i="83"/>
  <c r="H16" i="83"/>
  <c r="H15" i="83"/>
  <c r="H28" i="82"/>
  <c r="H27" i="82"/>
  <c r="H26" i="82"/>
  <c r="H25" i="82"/>
  <c r="H24" i="82"/>
  <c r="H23" i="82"/>
  <c r="H22" i="82"/>
  <c r="H21" i="82"/>
  <c r="H20" i="82"/>
  <c r="H19" i="82"/>
  <c r="H18" i="82"/>
  <c r="H16" i="82"/>
  <c r="H15" i="82"/>
  <c r="H28" i="81"/>
  <c r="H27" i="81"/>
  <c r="H26" i="81"/>
  <c r="H25" i="81"/>
  <c r="H24" i="81"/>
  <c r="H23" i="81"/>
  <c r="H22" i="81"/>
  <c r="H21" i="81"/>
  <c r="H20" i="81"/>
  <c r="H19" i="81"/>
  <c r="H18" i="81"/>
  <c r="H16" i="81"/>
  <c r="H15" i="81"/>
  <c r="H28" i="80"/>
  <c r="H27" i="80"/>
  <c r="H26" i="80"/>
  <c r="H25" i="80"/>
  <c r="H24" i="80"/>
  <c r="H23" i="80"/>
  <c r="H22" i="80"/>
  <c r="H21" i="80"/>
  <c r="H20" i="80"/>
  <c r="H19" i="80"/>
  <c r="H18" i="80"/>
  <c r="H16" i="80"/>
  <c r="H15" i="80"/>
  <c r="H20" i="79"/>
  <c r="H19" i="79"/>
  <c r="H21" i="79"/>
  <c r="H16" i="79"/>
  <c r="H18" i="79"/>
  <c r="D5" i="80" l="1"/>
  <c r="D5" i="81"/>
  <c r="D5" i="82"/>
  <c r="D5" i="83"/>
  <c r="D5" i="84"/>
  <c r="D5" i="85"/>
  <c r="D5" i="86"/>
  <c r="D5" i="87"/>
  <c r="D5" i="88"/>
  <c r="D5" i="89"/>
  <c r="D5" i="90"/>
  <c r="D5" i="91"/>
  <c r="D5" i="92"/>
  <c r="D5" i="93"/>
  <c r="D5" i="94"/>
  <c r="D5" i="95"/>
  <c r="D5" i="96"/>
  <c r="D5" i="97"/>
  <c r="D5" i="98"/>
  <c r="D5" i="99"/>
  <c r="D5" i="100"/>
  <c r="D5" i="101"/>
  <c r="D5" i="102"/>
  <c r="D5" i="103"/>
  <c r="D5" i="106"/>
  <c r="D5" i="79"/>
  <c r="H29" i="80"/>
  <c r="H29" i="81"/>
  <c r="H29" i="82"/>
  <c r="H29" i="83"/>
  <c r="H29" i="84"/>
  <c r="H29" i="85"/>
  <c r="H29" i="86"/>
  <c r="H29" i="87"/>
  <c r="H29" i="88"/>
  <c r="H29" i="89"/>
  <c r="H29" i="90"/>
  <c r="H29" i="91"/>
  <c r="H29" i="92"/>
  <c r="H29" i="93"/>
  <c r="H29" i="94"/>
  <c r="H29" i="95"/>
  <c r="H29" i="96"/>
  <c r="H29" i="97"/>
  <c r="H29" i="98"/>
  <c r="H29" i="99"/>
  <c r="H29" i="100"/>
  <c r="H29" i="101"/>
  <c r="H29" i="102"/>
  <c r="D7" i="79" l="1"/>
  <c r="D7" i="80"/>
  <c r="D7" i="81"/>
  <c r="D7" i="82"/>
  <c r="D7" i="83"/>
  <c r="D7" i="84"/>
  <c r="D7" i="85"/>
  <c r="D7" i="86"/>
  <c r="D7" i="87"/>
  <c r="D7" i="88"/>
  <c r="D7" i="89"/>
  <c r="D7" i="90"/>
  <c r="D7" i="91"/>
  <c r="D7" i="92"/>
  <c r="D7" i="93"/>
  <c r="D7" i="94"/>
  <c r="D7" i="95"/>
  <c r="D7" i="96"/>
  <c r="D7" i="97"/>
  <c r="D7" i="98"/>
  <c r="D7" i="99"/>
  <c r="D7" i="100"/>
  <c r="D7" i="101"/>
  <c r="D7" i="102"/>
  <c r="D7" i="103"/>
  <c r="D7" i="106"/>
  <c r="I7" i="79" l="1"/>
  <c r="H21" i="48" l="1"/>
  <c r="H22" i="48"/>
  <c r="I7" i="82" l="1"/>
  <c r="I7" i="83"/>
  <c r="I7" i="84"/>
  <c r="I7" i="85"/>
  <c r="I7" i="86"/>
  <c r="I7" i="87"/>
  <c r="I7" i="88"/>
  <c r="I7" i="89"/>
  <c r="I7" i="90"/>
  <c r="I7" i="91"/>
  <c r="I7" i="92"/>
  <c r="I7" i="93"/>
  <c r="I7" i="94"/>
  <c r="I7" i="95"/>
  <c r="I7" i="96"/>
  <c r="I7" i="97"/>
  <c r="I7" i="98"/>
  <c r="I7" i="99"/>
  <c r="I7" i="100"/>
  <c r="I7" i="101"/>
  <c r="I7" i="102"/>
  <c r="I7" i="81"/>
  <c r="I7" i="80"/>
  <c r="H16" i="106" l="1"/>
  <c r="H15" i="106"/>
  <c r="H29" i="106" s="1"/>
  <c r="H28" i="79"/>
  <c r="H28" i="48"/>
  <c r="C31" i="106" l="1"/>
  <c r="F8" i="106"/>
  <c r="I5" i="106"/>
  <c r="C31" i="103"/>
  <c r="F8" i="103"/>
  <c r="I5" i="103"/>
  <c r="C31" i="102"/>
  <c r="F8" i="102"/>
  <c r="I5" i="102"/>
  <c r="C31" i="101"/>
  <c r="F8" i="101"/>
  <c r="I5" i="101"/>
  <c r="C31" i="100"/>
  <c r="F8" i="100"/>
  <c r="I5" i="100"/>
  <c r="C31" i="99"/>
  <c r="F8" i="99"/>
  <c r="I5" i="99"/>
  <c r="C31" i="98"/>
  <c r="F8" i="98"/>
  <c r="I5" i="98"/>
  <c r="C31" i="97"/>
  <c r="F8" i="97"/>
  <c r="I5" i="97"/>
  <c r="C31" i="96"/>
  <c r="F8" i="96"/>
  <c r="I5" i="96"/>
  <c r="C31" i="95"/>
  <c r="F8" i="95"/>
  <c r="I5" i="95"/>
  <c r="C31" i="94"/>
  <c r="F8" i="94"/>
  <c r="I5" i="94"/>
  <c r="C31" i="93"/>
  <c r="F8" i="93"/>
  <c r="I5" i="93"/>
  <c r="C31" i="92"/>
  <c r="F8" i="92"/>
  <c r="I5" i="92"/>
  <c r="C31" i="91"/>
  <c r="F8" i="91"/>
  <c r="I5" i="91"/>
  <c r="C31" i="90"/>
  <c r="F8" i="90"/>
  <c r="I5" i="90"/>
  <c r="C31" i="89"/>
  <c r="F8" i="89"/>
  <c r="I5" i="89"/>
  <c r="C31" i="88"/>
  <c r="F8" i="88"/>
  <c r="I5" i="88"/>
  <c r="C31" i="87"/>
  <c r="F8" i="87"/>
  <c r="I5" i="87"/>
  <c r="C31" i="86"/>
  <c r="F8" i="86"/>
  <c r="I5" i="86"/>
  <c r="C31" i="85"/>
  <c r="F8" i="85"/>
  <c r="I5" i="85"/>
  <c r="C31" i="84"/>
  <c r="F8" i="84"/>
  <c r="I5" i="84"/>
  <c r="C31" i="83"/>
  <c r="F8" i="83"/>
  <c r="I5" i="83"/>
  <c r="C31" i="82"/>
  <c r="F8" i="82"/>
  <c r="I5" i="82"/>
  <c r="C31" i="81"/>
  <c r="F8" i="81"/>
  <c r="I5" i="81"/>
  <c r="C31" i="80"/>
  <c r="F8" i="80"/>
  <c r="I5" i="80"/>
  <c r="H26" i="48"/>
  <c r="H27" i="48"/>
  <c r="H25" i="79"/>
  <c r="H25" i="48"/>
  <c r="F8" i="79"/>
  <c r="I5" i="79"/>
  <c r="C31" i="79"/>
  <c r="H15" i="79"/>
  <c r="H27" i="79"/>
  <c r="H26" i="79"/>
  <c r="H23" i="79"/>
  <c r="H22" i="79"/>
  <c r="H29" i="48" l="1"/>
  <c r="I32" i="48" s="1"/>
  <c r="F32" i="79" s="1"/>
  <c r="H29" i="79"/>
  <c r="I32" i="79" l="1"/>
  <c r="I34" i="79" s="1"/>
  <c r="I34" i="48"/>
  <c r="F32" i="80" l="1"/>
  <c r="I32" i="80" s="1"/>
  <c r="F32" i="81" s="1"/>
  <c r="I34" i="80" l="1"/>
  <c r="I32" i="81"/>
  <c r="F32" i="82" s="1"/>
  <c r="I32" i="82" s="1"/>
  <c r="I34" i="82" l="1"/>
  <c r="F32" i="83"/>
  <c r="I32" i="83" s="1"/>
  <c r="I34" i="81"/>
  <c r="I34" i="83" l="1"/>
  <c r="F32" i="84"/>
  <c r="I32" i="84" s="1"/>
  <c r="I34" i="84" l="1"/>
  <c r="F32" i="85"/>
  <c r="I32" i="85" s="1"/>
  <c r="F32" i="86" l="1"/>
  <c r="I32" i="86" s="1"/>
  <c r="I34" i="85"/>
  <c r="I34" i="86" l="1"/>
  <c r="F32" i="87"/>
  <c r="I32" i="87" s="1"/>
  <c r="F32" i="88" l="1"/>
  <c r="I32" i="88" s="1"/>
  <c r="I34" i="87"/>
  <c r="I34" i="88" l="1"/>
  <c r="F32" i="89"/>
  <c r="I32" i="89" s="1"/>
  <c r="F32" i="90" l="1"/>
  <c r="I32" i="90" s="1"/>
  <c r="I34" i="89"/>
  <c r="I34" i="90" l="1"/>
  <c r="F32" i="91"/>
  <c r="I32" i="91" s="1"/>
  <c r="I34" i="91" l="1"/>
  <c r="F32" i="92"/>
  <c r="I32" i="92" s="1"/>
  <c r="I34" i="92" l="1"/>
  <c r="F32" i="93"/>
  <c r="I32" i="93" s="1"/>
  <c r="I34" i="93" l="1"/>
  <c r="F32" i="94"/>
  <c r="I32" i="94" s="1"/>
  <c r="I34" i="94" l="1"/>
  <c r="F32" i="95"/>
  <c r="I32" i="95" s="1"/>
  <c r="F32" i="96" l="1"/>
  <c r="I32" i="96" s="1"/>
  <c r="I34" i="95"/>
  <c r="I34" i="96" l="1"/>
  <c r="F32" i="97"/>
  <c r="I32" i="97" s="1"/>
  <c r="F32" i="98" s="1"/>
  <c r="I32" i="98" l="1"/>
  <c r="I34" i="97"/>
  <c r="I34" i="98" l="1"/>
  <c r="F32" i="99"/>
  <c r="I32" i="99" s="1"/>
  <c r="F32" i="100" l="1"/>
  <c r="I32" i="100" s="1"/>
  <c r="I34" i="99"/>
  <c r="I34" i="100" l="1"/>
  <c r="F32" i="101"/>
  <c r="I32" i="101" s="1"/>
  <c r="I34" i="101" l="1"/>
  <c r="F32" i="102"/>
  <c r="I32" i="102" s="1"/>
  <c r="F32" i="106" s="1"/>
  <c r="I32" i="106" s="1"/>
  <c r="F32" i="103" l="1"/>
  <c r="I34" i="106"/>
  <c r="I34" i="102"/>
  <c r="I32" i="103" l="1"/>
  <c r="I34" i="103" s="1"/>
</calcChain>
</file>

<file path=xl/sharedStrings.xml><?xml version="1.0" encoding="utf-8"?>
<sst xmlns="http://schemas.openxmlformats.org/spreadsheetml/2006/main" count="1227" uniqueCount="53">
  <si>
    <t>Part-time general staff 
Claim time sheet</t>
  </si>
  <si>
    <t>Employee's full name</t>
  </si>
  <si>
    <t>Employee no</t>
  </si>
  <si>
    <t>Portfolio/School/ Directorate</t>
  </si>
  <si>
    <t>Percentage</t>
  </si>
  <si>
    <t>Week ending</t>
  </si>
  <si>
    <t>Instructions</t>
  </si>
  <si>
    <t>Enter name, fraction and contract "target" hours on first sheet used only</t>
  </si>
  <si>
    <t>Enter hours worked in white cells only</t>
  </si>
  <si>
    <t>Enter times as HH:MM AM/PM e.g.9:45 AM, 3:15 PM or 24 hour  e.g. 13:30</t>
  </si>
  <si>
    <t>DAY</t>
  </si>
  <si>
    <t>DATE</t>
  </si>
  <si>
    <t>START</t>
  </si>
  <si>
    <t>MEAL BREAK</t>
  </si>
  <si>
    <t>FINISH</t>
  </si>
  <si>
    <t>HOURS WORKED</t>
  </si>
  <si>
    <t>Sunday</t>
  </si>
  <si>
    <t>Monday</t>
  </si>
  <si>
    <r>
      <rPr>
        <b/>
        <sz val="11"/>
        <rFont val="Arial"/>
        <family val="2"/>
      </rPr>
      <t xml:space="preserve">New Year's Day </t>
    </r>
    <r>
      <rPr>
        <sz val="11"/>
        <rFont val="Arial"/>
        <family val="2"/>
      </rPr>
      <t>public holiday</t>
    </r>
  </si>
  <si>
    <t>Tuesday</t>
  </si>
  <si>
    <t>Wednesday</t>
  </si>
  <si>
    <t>Thursday</t>
  </si>
  <si>
    <t>Friday</t>
  </si>
  <si>
    <t>Saturday</t>
  </si>
  <si>
    <t>TOTAL HOURS</t>
  </si>
  <si>
    <t>(hours)</t>
  </si>
  <si>
    <t>Total prior to this pay</t>
  </si>
  <si>
    <t>Cumulative total for year</t>
  </si>
  <si>
    <r>
      <t xml:space="preserve">* </t>
    </r>
    <r>
      <rPr>
        <sz val="11"/>
        <rFont val="Arial"/>
        <family val="2"/>
      </rPr>
      <t>Public holiday - University closed</t>
    </r>
  </si>
  <si>
    <t>* Public holiday - University closed (Vic)</t>
  </si>
  <si>
    <t>* Public holiday - University closed (Qld)</t>
  </si>
  <si>
    <t>Hours Remaining</t>
  </si>
  <si>
    <t>Employee's signature</t>
  </si>
  <si>
    <t>Date</t>
  </si>
  <si>
    <t>Certified correct by</t>
  </si>
  <si>
    <t>VC/DVC/PVC/COO/</t>
  </si>
  <si>
    <t>Dean/Director/GM</t>
  </si>
  <si>
    <r>
      <rPr>
        <b/>
        <sz val="11"/>
        <rFont val="Arial"/>
        <family val="2"/>
      </rPr>
      <t xml:space="preserve">Australia Day </t>
    </r>
    <r>
      <rPr>
        <sz val="11"/>
        <rFont val="Arial"/>
        <family val="2"/>
      </rPr>
      <t>public holiday</t>
    </r>
  </si>
  <si>
    <r>
      <rPr>
        <b/>
        <sz val="11"/>
        <rFont val="Arial"/>
        <family val="2"/>
      </rPr>
      <t xml:space="preserve">Labour Day </t>
    </r>
    <r>
      <rPr>
        <sz val="11"/>
        <rFont val="Arial"/>
        <family val="2"/>
      </rPr>
      <t>public holiday (Vic)</t>
    </r>
  </si>
  <si>
    <r>
      <rPr>
        <b/>
        <sz val="11"/>
        <rFont val="Arial"/>
        <family val="2"/>
      </rPr>
      <t xml:space="preserve">Good Friday </t>
    </r>
    <r>
      <rPr>
        <sz val="11"/>
        <rFont val="Arial"/>
        <family val="2"/>
      </rPr>
      <t>public holiday</t>
    </r>
  </si>
  <si>
    <r>
      <rPr>
        <b/>
        <sz val="11"/>
        <rFont val="Arial"/>
        <family val="2"/>
      </rPr>
      <t xml:space="preserve">Easter Monday </t>
    </r>
    <r>
      <rPr>
        <sz val="11"/>
        <rFont val="Arial"/>
        <family val="2"/>
      </rPr>
      <t>public holiday</t>
    </r>
  </si>
  <si>
    <r>
      <rPr>
        <b/>
        <sz val="11"/>
        <rFont val="Arial"/>
        <family val="2"/>
      </rPr>
      <t xml:space="preserve">University </t>
    </r>
    <r>
      <rPr>
        <sz val="11"/>
        <rFont val="Arial"/>
        <family val="2"/>
      </rPr>
      <t>public holiday</t>
    </r>
  </si>
  <si>
    <r>
      <rPr>
        <b/>
        <sz val="11"/>
        <rFont val="Arial"/>
        <family val="2"/>
      </rPr>
      <t xml:space="preserve">Labour Day </t>
    </r>
    <r>
      <rPr>
        <sz val="11"/>
        <rFont val="Arial"/>
        <family val="2"/>
      </rPr>
      <t>public holiday (Qld)</t>
    </r>
  </si>
  <si>
    <r>
      <rPr>
        <b/>
        <sz val="11"/>
        <rFont val="Arial"/>
        <family val="2"/>
      </rPr>
      <t xml:space="preserve">King's Birthday </t>
    </r>
    <r>
      <rPr>
        <sz val="11"/>
        <rFont val="Arial"/>
        <family val="2"/>
      </rPr>
      <t>public holiday (Vic)</t>
    </r>
  </si>
  <si>
    <r>
      <rPr>
        <b/>
        <sz val="11"/>
        <rFont val="Arial"/>
        <family val="2"/>
      </rPr>
      <t xml:space="preserve">Ekka Day </t>
    </r>
    <r>
      <rPr>
        <sz val="11"/>
        <rFont val="Arial"/>
        <family val="2"/>
      </rPr>
      <t>public holiday (Qld)</t>
    </r>
  </si>
  <si>
    <r>
      <rPr>
        <b/>
        <sz val="11"/>
        <rFont val="Arial"/>
        <family val="2"/>
      </rPr>
      <t>AFL Grand Final</t>
    </r>
    <r>
      <rPr>
        <sz val="11"/>
        <rFont val="Arial"/>
        <family val="2"/>
      </rPr>
      <t xml:space="preserve"> public holiday (Vic) - date TBC</t>
    </r>
  </si>
  <si>
    <r>
      <rPr>
        <b/>
        <sz val="11"/>
        <rFont val="Arial"/>
        <family val="2"/>
      </rPr>
      <t xml:space="preserve">Christmas Day </t>
    </r>
    <r>
      <rPr>
        <sz val="11"/>
        <rFont val="Arial"/>
        <family val="2"/>
      </rPr>
      <t>public holiday</t>
    </r>
  </si>
  <si>
    <r>
      <rPr>
        <b/>
        <sz val="11"/>
        <rFont val="Arial"/>
        <family val="2"/>
      </rPr>
      <t xml:space="preserve">Boxing Day </t>
    </r>
    <r>
      <rPr>
        <sz val="11"/>
        <rFont val="Arial"/>
        <family val="2"/>
      </rPr>
      <t>public holiday</t>
    </r>
  </si>
  <si>
    <t>University closedown</t>
  </si>
  <si>
    <r>
      <rPr>
        <b/>
        <sz val="11"/>
        <rFont val="Arial"/>
        <family val="2"/>
      </rPr>
      <t xml:space="preserve">Anzac Day </t>
    </r>
    <r>
      <rPr>
        <sz val="11"/>
        <rFont val="Arial"/>
        <family val="2"/>
      </rPr>
      <t>public holiday</t>
    </r>
  </si>
  <si>
    <r>
      <rPr>
        <b/>
        <sz val="11"/>
        <rFont val="Arial"/>
        <family val="2"/>
      </rPr>
      <t xml:space="preserve">King's Birthday </t>
    </r>
    <r>
      <rPr>
        <sz val="11"/>
        <rFont val="Arial"/>
        <family val="2"/>
      </rPr>
      <t>public holiday (Qld)</t>
    </r>
  </si>
  <si>
    <t>2025 target</t>
  </si>
  <si>
    <r>
      <rPr>
        <b/>
        <sz val="11"/>
        <rFont val="Arial"/>
        <family val="2"/>
      </rPr>
      <t>Melbourne Cup</t>
    </r>
    <r>
      <rPr>
        <sz val="11"/>
        <rFont val="Arial"/>
        <family val="2"/>
      </rPr>
      <t xml:space="preserve"> public holiday (Vic) - Optional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</si>
</sst>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[$-F400]h:mm:ss\ AM/PM"/>
    <numFmt numFmtId="166" formatCode="#,##0.00_ ;[Red]\-#,##0.00\ 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indexed="12"/>
      <name val="Arial"/>
      <family val="2"/>
    </font>
    <font>
      <i/>
      <sz val="11"/>
      <color indexed="56"/>
      <name val="Arial"/>
      <family val="2"/>
    </font>
    <font>
      <b/>
      <sz val="11"/>
      <color indexed="10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b/>
      <sz val="18"/>
      <color theme="1" tint="0.14999847407452621"/>
      <name val="Arial"/>
      <family val="2"/>
    </font>
    <font>
      <b/>
      <sz val="20"/>
      <color rgb="FF4F4F4F"/>
      <name val="Arial"/>
      <family val="2"/>
    </font>
    <font>
      <sz val="11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D9D9D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4" fillId="0" borderId="0" xfId="0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4" fontId="4" fillId="2" borderId="1" xfId="0" applyNumberFormat="1" applyFont="1" applyFill="1" applyBorder="1"/>
    <xf numFmtId="0" fontId="6" fillId="0" borderId="0" xfId="0" applyFont="1"/>
    <xf numFmtId="4" fontId="6" fillId="2" borderId="0" xfId="0" applyNumberFormat="1" applyFont="1" applyFill="1"/>
    <xf numFmtId="4" fontId="6" fillId="2" borderId="2" xfId="0" applyNumberFormat="1" applyFont="1" applyFill="1" applyBorder="1"/>
    <xf numFmtId="2" fontId="6" fillId="0" borderId="0" xfId="0" applyNumberFormat="1" applyFont="1"/>
    <xf numFmtId="4" fontId="6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4" fontId="11" fillId="2" borderId="0" xfId="0" applyNumberFormat="1" applyFont="1" applyFill="1"/>
    <xf numFmtId="4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 vertical="center"/>
    </xf>
    <xf numFmtId="4" fontId="6" fillId="4" borderId="0" xfId="0" applyNumberFormat="1" applyFont="1" applyFill="1" applyAlignment="1">
      <alignment vertical="center"/>
    </xf>
    <xf numFmtId="0" fontId="6" fillId="6" borderId="0" xfId="0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2" fontId="7" fillId="3" borderId="7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right"/>
    </xf>
    <xf numFmtId="0" fontId="5" fillId="7" borderId="11" xfId="0" applyFont="1" applyFill="1" applyBorder="1" applyAlignment="1">
      <alignment horizontal="right"/>
    </xf>
    <xf numFmtId="9" fontId="9" fillId="5" borderId="12" xfId="1" applyFont="1" applyFill="1" applyBorder="1" applyAlignment="1">
      <alignment horizontal="center" vertical="center"/>
    </xf>
    <xf numFmtId="0" fontId="4" fillId="7" borderId="13" xfId="0" applyFont="1" applyFill="1" applyBorder="1"/>
    <xf numFmtId="4" fontId="4" fillId="3" borderId="14" xfId="0" applyNumberFormat="1" applyFont="1" applyFill="1" applyBorder="1"/>
    <xf numFmtId="0" fontId="7" fillId="4" borderId="0" xfId="0" applyFont="1" applyFill="1" applyAlignment="1">
      <alignment vertical="center"/>
    </xf>
    <xf numFmtId="2" fontId="10" fillId="2" borderId="0" xfId="0" applyNumberFormat="1" applyFont="1" applyFill="1" applyAlignment="1">
      <alignment horizontal="center"/>
    </xf>
    <xf numFmtId="4" fontId="11" fillId="2" borderId="5" xfId="0" applyNumberFormat="1" applyFont="1" applyFill="1" applyBorder="1" applyAlignment="1">
      <alignment horizontal="center" vertical="center"/>
    </xf>
    <xf numFmtId="4" fontId="3" fillId="2" borderId="0" xfId="0" applyNumberFormat="1" applyFont="1" applyFill="1"/>
    <xf numFmtId="0" fontId="6" fillId="3" borderId="14" xfId="0" applyFont="1" applyFill="1" applyBorder="1" applyAlignment="1">
      <alignment vertical="center"/>
    </xf>
    <xf numFmtId="166" fontId="7" fillId="3" borderId="7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/>
    </xf>
    <xf numFmtId="4" fontId="7" fillId="3" borderId="31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4" fontId="6" fillId="6" borderId="0" xfId="0" applyNumberFormat="1" applyFont="1" applyFill="1" applyAlignment="1">
      <alignment vertical="center"/>
    </xf>
    <xf numFmtId="4" fontId="7" fillId="0" borderId="15" xfId="0" applyNumberFormat="1" applyFont="1" applyBorder="1" applyAlignment="1">
      <alignment horizontal="left" vertical="center"/>
    </xf>
    <xf numFmtId="4" fontId="3" fillId="3" borderId="19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4" fontId="7" fillId="6" borderId="35" xfId="0" applyNumberFormat="1" applyFont="1" applyFill="1" applyBorder="1" applyAlignment="1">
      <alignment horizontal="left" vertical="center"/>
    </xf>
    <xf numFmtId="165" fontId="6" fillId="6" borderId="3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right"/>
    </xf>
    <xf numFmtId="4" fontId="11" fillId="2" borderId="0" xfId="0" applyNumberFormat="1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right"/>
    </xf>
    <xf numFmtId="4" fontId="3" fillId="3" borderId="38" xfId="0" applyNumberFormat="1" applyFont="1" applyFill="1" applyBorder="1" applyAlignment="1">
      <alignment horizontal="center" vertical="center"/>
    </xf>
    <xf numFmtId="4" fontId="7" fillId="0" borderId="35" xfId="0" applyNumberFormat="1" applyFont="1" applyBorder="1" applyAlignment="1">
      <alignment horizontal="left" vertical="center"/>
    </xf>
    <xf numFmtId="4" fontId="7" fillId="0" borderId="33" xfId="0" applyNumberFormat="1" applyFont="1" applyBorder="1" applyAlignment="1">
      <alignment horizontal="left" vertical="center"/>
    </xf>
    <xf numFmtId="164" fontId="6" fillId="6" borderId="3" xfId="0" applyNumberFormat="1" applyFont="1" applyFill="1" applyBorder="1" applyAlignment="1">
      <alignment horizontal="center" vertical="center"/>
    </xf>
    <xf numFmtId="4" fontId="7" fillId="6" borderId="15" xfId="0" applyNumberFormat="1" applyFont="1" applyFill="1" applyBorder="1" applyAlignment="1">
      <alignment horizontal="left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4" fontId="7" fillId="9" borderId="35" xfId="0" applyNumberFormat="1" applyFont="1" applyFill="1" applyBorder="1" applyAlignment="1">
      <alignment horizontal="left" vertical="center"/>
    </xf>
    <xf numFmtId="164" fontId="6" fillId="9" borderId="3" xfId="0" applyNumberFormat="1" applyFont="1" applyFill="1" applyBorder="1" applyAlignment="1">
      <alignment horizontal="center" vertical="center"/>
    </xf>
    <xf numFmtId="165" fontId="6" fillId="9" borderId="3" xfId="0" applyNumberFormat="1" applyFont="1" applyFill="1" applyBorder="1" applyAlignment="1">
      <alignment horizontal="center" vertical="center"/>
    </xf>
    <xf numFmtId="165" fontId="6" fillId="6" borderId="4" xfId="0" applyNumberFormat="1" applyFont="1" applyFill="1" applyBorder="1" applyAlignment="1">
      <alignment horizontal="center" vertical="center"/>
    </xf>
    <xf numFmtId="0" fontId="4" fillId="10" borderId="8" xfId="0" applyFont="1" applyFill="1" applyBorder="1"/>
    <xf numFmtId="0" fontId="4" fillId="10" borderId="9" xfId="0" applyFont="1" applyFill="1" applyBorder="1"/>
    <xf numFmtId="0" fontId="5" fillId="10" borderId="0" xfId="0" applyFont="1" applyFill="1"/>
    <xf numFmtId="0" fontId="4" fillId="10" borderId="0" xfId="0" applyFont="1" applyFill="1"/>
    <xf numFmtId="0" fontId="4" fillId="10" borderId="10" xfId="0" applyFont="1" applyFill="1" applyBorder="1"/>
    <xf numFmtId="4" fontId="5" fillId="10" borderId="0" xfId="0" applyNumberFormat="1" applyFont="1" applyFill="1"/>
    <xf numFmtId="4" fontId="4" fillId="10" borderId="0" xfId="0" applyNumberFormat="1" applyFont="1" applyFill="1"/>
    <xf numFmtId="4" fontId="4" fillId="10" borderId="10" xfId="0" applyNumberFormat="1" applyFont="1" applyFill="1" applyBorder="1"/>
    <xf numFmtId="0" fontId="4" fillId="10" borderId="2" xfId="0" applyFont="1" applyFill="1" applyBorder="1"/>
    <xf numFmtId="0" fontId="4" fillId="10" borderId="7" xfId="0" applyFont="1" applyFill="1" applyBorder="1"/>
    <xf numFmtId="0" fontId="4" fillId="10" borderId="8" xfId="0" applyFont="1" applyFill="1" applyBorder="1" applyAlignment="1">
      <alignment horizontal="left" indent="2"/>
    </xf>
    <xf numFmtId="0" fontId="5" fillId="10" borderId="0" xfId="0" applyFont="1" applyFill="1" applyAlignment="1">
      <alignment horizontal="left" indent="2"/>
    </xf>
    <xf numFmtId="4" fontId="5" fillId="10" borderId="0" xfId="0" applyNumberFormat="1" applyFont="1" applyFill="1" applyAlignment="1">
      <alignment horizontal="left" indent="2"/>
    </xf>
    <xf numFmtId="0" fontId="4" fillId="10" borderId="2" xfId="0" applyFont="1" applyFill="1" applyBorder="1" applyAlignment="1">
      <alignment horizontal="left" indent="2"/>
    </xf>
    <xf numFmtId="165" fontId="6" fillId="9" borderId="4" xfId="0" applyNumberFormat="1" applyFont="1" applyFill="1" applyBorder="1" applyAlignment="1">
      <alignment horizontal="center" vertical="center"/>
    </xf>
    <xf numFmtId="165" fontId="6" fillId="9" borderId="44" xfId="0" applyNumberFormat="1" applyFont="1" applyFill="1" applyBorder="1" applyAlignment="1">
      <alignment horizontal="center" vertical="center"/>
    </xf>
    <xf numFmtId="4" fontId="7" fillId="11" borderId="15" xfId="0" applyNumberFormat="1" applyFont="1" applyFill="1" applyBorder="1" applyAlignment="1">
      <alignment horizontal="left" vertical="center"/>
    </xf>
    <xf numFmtId="165" fontId="6" fillId="11" borderId="4" xfId="0" applyNumberFormat="1" applyFont="1" applyFill="1" applyBorder="1" applyAlignment="1">
      <alignment horizontal="center" vertical="center"/>
    </xf>
    <xf numFmtId="4" fontId="7" fillId="11" borderId="33" xfId="0" applyNumberFormat="1" applyFont="1" applyFill="1" applyBorder="1" applyAlignment="1">
      <alignment horizontal="left" vertical="center"/>
    </xf>
    <xf numFmtId="4" fontId="7" fillId="11" borderId="35" xfId="0" applyNumberFormat="1" applyFont="1" applyFill="1" applyBorder="1" applyAlignment="1">
      <alignment horizontal="left" vertical="center"/>
    </xf>
    <xf numFmtId="4" fontId="7" fillId="11" borderId="37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 indent="3"/>
    </xf>
    <xf numFmtId="0" fontId="12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vertical="center" wrapText="1"/>
    </xf>
    <xf numFmtId="4" fontId="6" fillId="12" borderId="0" xfId="0" applyNumberFormat="1" applyFont="1" applyFill="1"/>
    <xf numFmtId="4" fontId="6" fillId="13" borderId="0" xfId="0" applyNumberFormat="1" applyFont="1" applyFill="1" applyAlignment="1">
      <alignment vertical="center"/>
    </xf>
    <xf numFmtId="4" fontId="7" fillId="12" borderId="35" xfId="0" applyNumberFormat="1" applyFont="1" applyFill="1" applyBorder="1" applyAlignment="1">
      <alignment horizontal="left" vertical="center"/>
    </xf>
    <xf numFmtId="165" fontId="6" fillId="12" borderId="4" xfId="0" applyNumberFormat="1" applyFont="1" applyFill="1" applyBorder="1" applyAlignment="1">
      <alignment horizontal="center" vertical="center"/>
    </xf>
    <xf numFmtId="4" fontId="7" fillId="13" borderId="35" xfId="0" applyNumberFormat="1" applyFont="1" applyFill="1" applyBorder="1" applyAlignment="1">
      <alignment horizontal="left" vertical="center"/>
    </xf>
    <xf numFmtId="164" fontId="6" fillId="13" borderId="3" xfId="0" applyNumberFormat="1" applyFont="1" applyFill="1" applyBorder="1" applyAlignment="1">
      <alignment horizontal="center" vertical="center"/>
    </xf>
    <xf numFmtId="165" fontId="6" fillId="13" borderId="4" xfId="0" applyNumberFormat="1" applyFont="1" applyFill="1" applyBorder="1" applyAlignment="1">
      <alignment horizontal="center" vertical="center"/>
    </xf>
    <xf numFmtId="164" fontId="6" fillId="1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164" fontId="6" fillId="11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4" fontId="7" fillId="0" borderId="35" xfId="0" applyNumberFormat="1" applyFont="1" applyFill="1" applyBorder="1" applyAlignment="1">
      <alignment horizontal="left" vertical="center"/>
    </xf>
    <xf numFmtId="165" fontId="6" fillId="0" borderId="4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2" borderId="45" xfId="0" applyFont="1" applyFill="1" applyBorder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 indent="3"/>
    </xf>
    <xf numFmtId="0" fontId="7" fillId="3" borderId="13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4" fontId="7" fillId="8" borderId="40" xfId="0" applyNumberFormat="1" applyFont="1" applyFill="1" applyBorder="1" applyAlignment="1">
      <alignment horizontal="right" vertical="center"/>
    </xf>
    <xf numFmtId="0" fontId="6" fillId="8" borderId="41" xfId="0" applyFont="1" applyFill="1" applyBorder="1" applyAlignment="1">
      <alignment horizontal="right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1" fontId="9" fillId="5" borderId="24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vertical="center"/>
    </xf>
    <xf numFmtId="4" fontId="7" fillId="3" borderId="2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4" fontId="3" fillId="3" borderId="18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9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14" fontId="6" fillId="3" borderId="17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2" fontId="6" fillId="6" borderId="39" xfId="0" applyNumberFormat="1" applyFont="1" applyFill="1" applyBorder="1" applyAlignment="1">
      <alignment horizontal="right" vertical="center" indent="2"/>
    </xf>
    <xf numFmtId="2" fontId="6" fillId="6" borderId="36" xfId="0" applyNumberFormat="1" applyFont="1" applyFill="1" applyBorder="1" applyAlignment="1">
      <alignment horizontal="right" vertical="center" indent="2"/>
    </xf>
    <xf numFmtId="2" fontId="6" fillId="0" borderId="39" xfId="0" applyNumberFormat="1" applyFont="1" applyBorder="1" applyAlignment="1">
      <alignment horizontal="right" vertical="center" indent="2"/>
    </xf>
    <xf numFmtId="2" fontId="6" fillId="0" borderId="36" xfId="0" applyNumberFormat="1" applyFont="1" applyBorder="1" applyAlignment="1">
      <alignment horizontal="right" vertical="center" indent="2"/>
    </xf>
    <xf numFmtId="2" fontId="6" fillId="9" borderId="39" xfId="0" applyNumberFormat="1" applyFont="1" applyFill="1" applyBorder="1" applyAlignment="1">
      <alignment horizontal="right" vertical="center" indent="2"/>
    </xf>
    <xf numFmtId="2" fontId="6" fillId="9" borderId="36" xfId="0" applyNumberFormat="1" applyFont="1" applyFill="1" applyBorder="1" applyAlignment="1">
      <alignment horizontal="right" vertical="center" indent="2"/>
    </xf>
    <xf numFmtId="2" fontId="7" fillId="8" borderId="42" xfId="0" applyNumberFormat="1" applyFont="1" applyFill="1" applyBorder="1" applyAlignment="1">
      <alignment horizontal="right" vertical="center" indent="2"/>
    </xf>
    <xf numFmtId="2" fontId="7" fillId="8" borderId="43" xfId="0" applyNumberFormat="1" applyFont="1" applyFill="1" applyBorder="1" applyAlignment="1">
      <alignment horizontal="right" vertical="center" indent="2"/>
    </xf>
    <xf numFmtId="2" fontId="6" fillId="11" borderId="39" xfId="0" applyNumberFormat="1" applyFont="1" applyFill="1" applyBorder="1" applyAlignment="1">
      <alignment horizontal="right" vertical="center" indent="2"/>
    </xf>
    <xf numFmtId="2" fontId="6" fillId="11" borderId="36" xfId="0" applyNumberFormat="1" applyFont="1" applyFill="1" applyBorder="1" applyAlignment="1">
      <alignment horizontal="right" vertical="center" indent="2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4" fontId="7" fillId="8" borderId="14" xfId="0" applyNumberFormat="1" applyFont="1" applyFill="1" applyBorder="1" applyAlignment="1">
      <alignment horizontal="right" vertical="center"/>
    </xf>
    <xf numFmtId="0" fontId="6" fillId="8" borderId="2" xfId="0" applyFont="1" applyFill="1" applyBorder="1" applyAlignment="1">
      <alignment horizontal="right" vertical="center"/>
    </xf>
    <xf numFmtId="0" fontId="6" fillId="8" borderId="34" xfId="0" applyFont="1" applyFill="1" applyBorder="1" applyAlignment="1">
      <alignment horizontal="right" vertical="center"/>
    </xf>
    <xf numFmtId="2" fontId="6" fillId="12" borderId="39" xfId="0" applyNumberFormat="1" applyFont="1" applyFill="1" applyBorder="1" applyAlignment="1">
      <alignment horizontal="right" vertical="center" indent="2"/>
    </xf>
    <xf numFmtId="2" fontId="6" fillId="12" borderId="36" xfId="0" applyNumberFormat="1" applyFont="1" applyFill="1" applyBorder="1" applyAlignment="1">
      <alignment horizontal="right" vertical="center" indent="2"/>
    </xf>
    <xf numFmtId="2" fontId="6" fillId="0" borderId="39" xfId="0" applyNumberFormat="1" applyFont="1" applyFill="1" applyBorder="1" applyAlignment="1">
      <alignment horizontal="right" vertical="center" indent="2"/>
    </xf>
    <xf numFmtId="2" fontId="6" fillId="0" borderId="36" xfId="0" applyNumberFormat="1" applyFont="1" applyFill="1" applyBorder="1" applyAlignment="1">
      <alignment horizontal="right" vertical="center" indent="2"/>
    </xf>
    <xf numFmtId="2" fontId="6" fillId="13" borderId="39" xfId="0" applyNumberFormat="1" applyFont="1" applyFill="1" applyBorder="1" applyAlignment="1">
      <alignment horizontal="right" vertical="center" indent="2"/>
    </xf>
    <xf numFmtId="2" fontId="6" fillId="13" borderId="36" xfId="0" applyNumberFormat="1" applyFont="1" applyFill="1" applyBorder="1" applyAlignment="1">
      <alignment horizontal="right" vertical="center" indent="2"/>
    </xf>
    <xf numFmtId="2" fontId="6" fillId="14" borderId="39" xfId="0" applyNumberFormat="1" applyFont="1" applyFill="1" applyBorder="1" applyAlignment="1">
      <alignment horizontal="right" vertical="center" indent="2"/>
    </xf>
    <xf numFmtId="2" fontId="6" fillId="14" borderId="36" xfId="0" applyNumberFormat="1" applyFont="1" applyFill="1" applyBorder="1" applyAlignment="1">
      <alignment horizontal="right" vertical="center" indent="2"/>
    </xf>
    <xf numFmtId="164" fontId="6" fillId="14" borderId="3" xfId="0" applyNumberFormat="1" applyFont="1" applyFill="1" applyBorder="1" applyAlignment="1">
      <alignment horizontal="center" vertical="center"/>
    </xf>
    <xf numFmtId="165" fontId="6" fillId="11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00FF99"/>
      <color rgb="FF66CCFF"/>
      <color rgb="FFD9D9D9"/>
      <color rgb="FF9999FF"/>
      <color rgb="FF9966FF"/>
      <color rgb="FF4F4F4F"/>
      <color rgb="FFFFFFC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11208</xdr:colOff>
      <xdr:row>1</xdr:row>
      <xdr:rowOff>0</xdr:rowOff>
    </xdr:from>
    <xdr:to>
      <xdr:col>3</xdr:col>
      <xdr:colOff>632909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6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33619</xdr:colOff>
      <xdr:row>1</xdr:row>
      <xdr:rowOff>0</xdr:rowOff>
    </xdr:from>
    <xdr:to>
      <xdr:col>3</xdr:col>
      <xdr:colOff>655320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737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22414</xdr:colOff>
      <xdr:row>1</xdr:row>
      <xdr:rowOff>0</xdr:rowOff>
    </xdr:from>
    <xdr:to>
      <xdr:col>3</xdr:col>
      <xdr:colOff>644115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32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1</xdr:row>
      <xdr:rowOff>0</xdr:rowOff>
    </xdr:from>
    <xdr:to>
      <xdr:col>3</xdr:col>
      <xdr:colOff>632906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3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11204</xdr:colOff>
      <xdr:row>1</xdr:row>
      <xdr:rowOff>0</xdr:rowOff>
    </xdr:from>
    <xdr:to>
      <xdr:col>3</xdr:col>
      <xdr:colOff>632905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2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</xdr:row>
      <xdr:rowOff>0</xdr:rowOff>
    </xdr:from>
    <xdr:to>
      <xdr:col>3</xdr:col>
      <xdr:colOff>621704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21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22414</xdr:colOff>
      <xdr:row>1</xdr:row>
      <xdr:rowOff>0</xdr:rowOff>
    </xdr:from>
    <xdr:to>
      <xdr:col>3</xdr:col>
      <xdr:colOff>644115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32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11211</xdr:colOff>
      <xdr:row>1</xdr:row>
      <xdr:rowOff>0</xdr:rowOff>
    </xdr:from>
    <xdr:to>
      <xdr:col>3</xdr:col>
      <xdr:colOff>632912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9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11207</xdr:colOff>
      <xdr:row>1</xdr:row>
      <xdr:rowOff>0</xdr:rowOff>
    </xdr:from>
    <xdr:to>
      <xdr:col>3</xdr:col>
      <xdr:colOff>632908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5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3" y="179917"/>
          <a:ext cx="2355500" cy="61881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11208</xdr:colOff>
      <xdr:row>1</xdr:row>
      <xdr:rowOff>0</xdr:rowOff>
    </xdr:from>
    <xdr:to>
      <xdr:col>3</xdr:col>
      <xdr:colOff>632909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6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11207</xdr:colOff>
      <xdr:row>1</xdr:row>
      <xdr:rowOff>0</xdr:rowOff>
    </xdr:from>
    <xdr:to>
      <xdr:col>3</xdr:col>
      <xdr:colOff>632908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5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3</xdr:col>
      <xdr:colOff>621703</xdr:colOff>
      <xdr:row>2</xdr:row>
      <xdr:rowOff>280147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2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11208</xdr:colOff>
      <xdr:row>1</xdr:row>
      <xdr:rowOff>0</xdr:rowOff>
    </xdr:from>
    <xdr:to>
      <xdr:col>3</xdr:col>
      <xdr:colOff>632909</xdr:colOff>
      <xdr:row>2</xdr:row>
      <xdr:rowOff>280147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6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11208</xdr:colOff>
      <xdr:row>1</xdr:row>
      <xdr:rowOff>0</xdr:rowOff>
    </xdr:from>
    <xdr:to>
      <xdr:col>3</xdr:col>
      <xdr:colOff>632909</xdr:colOff>
      <xdr:row>2</xdr:row>
      <xdr:rowOff>280147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6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11212</xdr:colOff>
      <xdr:row>1</xdr:row>
      <xdr:rowOff>0</xdr:rowOff>
    </xdr:from>
    <xdr:to>
      <xdr:col>3</xdr:col>
      <xdr:colOff>632913</xdr:colOff>
      <xdr:row>2</xdr:row>
      <xdr:rowOff>280147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3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18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593912</xdr:colOff>
      <xdr:row>1</xdr:row>
      <xdr:rowOff>0</xdr:rowOff>
    </xdr:from>
    <xdr:to>
      <xdr:col>3</xdr:col>
      <xdr:colOff>431201</xdr:colOff>
      <xdr:row>2</xdr:row>
      <xdr:rowOff>280147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12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621701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294"/>
          <a:ext cx="2336201" cy="6163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11207</xdr:colOff>
      <xdr:row>1</xdr:row>
      <xdr:rowOff>0</xdr:rowOff>
    </xdr:from>
    <xdr:to>
      <xdr:col>3</xdr:col>
      <xdr:colOff>632908</xdr:colOff>
      <xdr:row>2</xdr:row>
      <xdr:rowOff>280147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5" y="179294"/>
          <a:ext cx="2336201" cy="616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showGridLines="0" showRowColHeaders="0" zoomScale="85" zoomScaleNormal="85" workbookViewId="0">
      <selection activeCell="O15" sqref="O15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10" ht="14.25" customHeight="1" x14ac:dyDescent="0.2">
      <c r="F1" s="83"/>
      <c r="G1" s="83"/>
      <c r="H1" s="83"/>
      <c r="I1" s="83"/>
    </row>
    <row r="2" spans="2:10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10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10" s="15" customFormat="1" ht="12" customHeight="1" thickBot="1" x14ac:dyDescent="0.25">
      <c r="B4" s="80"/>
      <c r="C4" s="80"/>
      <c r="D4" s="80"/>
      <c r="E4" s="81"/>
      <c r="F4" s="81"/>
      <c r="G4" s="81"/>
      <c r="H4" s="81"/>
      <c r="I4" s="81"/>
    </row>
    <row r="5" spans="2:10" s="15" customFormat="1" ht="19.5" customHeight="1" x14ac:dyDescent="0.2">
      <c r="B5" s="103" t="s">
        <v>1</v>
      </c>
      <c r="C5" s="104"/>
      <c r="D5" s="114"/>
      <c r="E5" s="115"/>
      <c r="F5" s="116"/>
      <c r="G5" s="139" t="s">
        <v>2</v>
      </c>
      <c r="H5" s="140"/>
      <c r="I5" s="120"/>
    </row>
    <row r="6" spans="2:10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10" s="15" customFormat="1" ht="24.75" customHeight="1" x14ac:dyDescent="0.2">
      <c r="B7" s="107" t="s">
        <v>3</v>
      </c>
      <c r="C7" s="108"/>
      <c r="D7" s="125"/>
      <c r="E7" s="126"/>
      <c r="F7" s="16" t="s">
        <v>4</v>
      </c>
      <c r="G7" s="133" t="s">
        <v>5</v>
      </c>
      <c r="H7" s="134"/>
      <c r="I7" s="137">
        <f>SUM(C28)</f>
        <v>45668</v>
      </c>
    </row>
    <row r="8" spans="2:10" s="15" customFormat="1" ht="27.75" customHeight="1" thickBot="1" x14ac:dyDescent="0.25">
      <c r="B8" s="109"/>
      <c r="C8" s="110"/>
      <c r="D8" s="127"/>
      <c r="E8" s="128"/>
      <c r="F8" s="25">
        <v>0</v>
      </c>
      <c r="G8" s="135"/>
      <c r="H8" s="136"/>
      <c r="I8" s="138"/>
    </row>
    <row r="9" spans="2:10" s="1" customFormat="1" ht="12" x14ac:dyDescent="0.2">
      <c r="B9" s="26"/>
      <c r="C9" s="69"/>
      <c r="D9" s="59"/>
      <c r="E9" s="59"/>
      <c r="F9" s="59"/>
      <c r="G9" s="59"/>
      <c r="H9" s="59"/>
      <c r="I9" s="60"/>
    </row>
    <row r="10" spans="2:10" s="1" customFormat="1" ht="12" x14ac:dyDescent="0.2">
      <c r="B10" s="23" t="s">
        <v>6</v>
      </c>
      <c r="C10" s="70" t="s">
        <v>7</v>
      </c>
      <c r="D10" s="62"/>
      <c r="E10" s="62"/>
      <c r="F10" s="62"/>
      <c r="G10" s="62"/>
      <c r="H10" s="62"/>
      <c r="I10" s="63"/>
    </row>
    <row r="11" spans="2:10" s="1" customFormat="1" ht="12" x14ac:dyDescent="0.2">
      <c r="B11" s="23"/>
      <c r="C11" s="70" t="s">
        <v>8</v>
      </c>
      <c r="D11" s="62"/>
      <c r="E11" s="62"/>
      <c r="F11" s="62"/>
      <c r="G11" s="62"/>
      <c r="H11" s="62"/>
      <c r="I11" s="63"/>
    </row>
    <row r="12" spans="2:10" s="1" customFormat="1" ht="12" x14ac:dyDescent="0.2">
      <c r="B12" s="24"/>
      <c r="C12" s="71" t="s">
        <v>9</v>
      </c>
      <c r="D12" s="62"/>
      <c r="E12" s="65"/>
      <c r="F12" s="65"/>
      <c r="G12" s="65"/>
      <c r="H12" s="65"/>
      <c r="I12" s="66"/>
    </row>
    <row r="13" spans="2:10" s="1" customFormat="1" ht="12.75" thickBot="1" x14ac:dyDescent="0.25">
      <c r="B13" s="27"/>
      <c r="C13" s="72"/>
      <c r="D13" s="67"/>
      <c r="E13" s="67"/>
      <c r="F13" s="67"/>
      <c r="G13" s="67"/>
      <c r="H13" s="67"/>
      <c r="I13" s="68"/>
    </row>
    <row r="14" spans="2:10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10" s="15" customFormat="1" ht="20.25" customHeight="1" x14ac:dyDescent="0.2">
      <c r="B15" s="55" t="s">
        <v>16</v>
      </c>
      <c r="C15" s="56">
        <v>45655</v>
      </c>
      <c r="D15" s="57"/>
      <c r="E15" s="57"/>
      <c r="F15" s="57"/>
      <c r="G15" s="57"/>
      <c r="H15" s="147">
        <f t="shared" ref="H15" si="0">(G15-D15-(F15-E15))*24</f>
        <v>0</v>
      </c>
      <c r="I15" s="148"/>
    </row>
    <row r="16" spans="2:10" s="15" customFormat="1" ht="20.25" customHeight="1" x14ac:dyDescent="0.2">
      <c r="B16" s="52" t="s">
        <v>17</v>
      </c>
      <c r="C16" s="51">
        <v>45656</v>
      </c>
      <c r="D16" s="44"/>
      <c r="E16" s="44"/>
      <c r="F16" s="44"/>
      <c r="G16" s="44"/>
      <c r="H16" s="143">
        <f>(G16-D16-(F16-E16))*24</f>
        <v>0</v>
      </c>
      <c r="I16" s="144"/>
      <c r="J16" s="93" t="s">
        <v>48</v>
      </c>
    </row>
    <row r="17" spans="2:10" s="15" customFormat="1" ht="20.25" customHeight="1" x14ac:dyDescent="0.2">
      <c r="B17" s="52" t="s">
        <v>19</v>
      </c>
      <c r="C17" s="51">
        <v>45657</v>
      </c>
      <c r="D17" s="44"/>
      <c r="E17" s="44"/>
      <c r="F17" s="44"/>
      <c r="G17" s="44"/>
      <c r="H17" s="143">
        <f>(G17-D17-(F17-E17))*24</f>
        <v>0</v>
      </c>
      <c r="I17" s="144"/>
      <c r="J17" s="93" t="s">
        <v>48</v>
      </c>
    </row>
    <row r="18" spans="2:10" s="15" customFormat="1" ht="20.25" customHeight="1" x14ac:dyDescent="0.2">
      <c r="B18" s="52" t="s">
        <v>20</v>
      </c>
      <c r="C18" s="51">
        <v>45658</v>
      </c>
      <c r="D18" s="44"/>
      <c r="E18" s="44"/>
      <c r="F18" s="44"/>
      <c r="G18" s="44"/>
      <c r="H18" s="143">
        <f>(G18-D18-(F18-E18))*24</f>
        <v>0</v>
      </c>
      <c r="I18" s="144"/>
      <c r="J18" s="92" t="s">
        <v>18</v>
      </c>
    </row>
    <row r="19" spans="2:10" s="15" customFormat="1" ht="20.25" customHeight="1" x14ac:dyDescent="0.2">
      <c r="B19" s="52" t="s">
        <v>21</v>
      </c>
      <c r="C19" s="51">
        <v>45659</v>
      </c>
      <c r="D19" s="44"/>
      <c r="E19" s="44"/>
      <c r="F19" s="44"/>
      <c r="G19" s="44"/>
      <c r="H19" s="143">
        <f>(G19-D19-(F19-E19))*24</f>
        <v>0</v>
      </c>
      <c r="I19" s="144"/>
      <c r="J19" s="93" t="s">
        <v>48</v>
      </c>
    </row>
    <row r="20" spans="2:10" s="15" customFormat="1" ht="20.25" customHeight="1" x14ac:dyDescent="0.2">
      <c r="B20" s="52" t="s">
        <v>22</v>
      </c>
      <c r="C20" s="51">
        <v>45660</v>
      </c>
      <c r="D20" s="44"/>
      <c r="E20" s="44"/>
      <c r="F20" s="44"/>
      <c r="G20" s="44"/>
      <c r="H20" s="143">
        <f>(G20-D20-(F20-E20))*24</f>
        <v>0</v>
      </c>
      <c r="I20" s="144"/>
      <c r="J20" s="93" t="s">
        <v>48</v>
      </c>
    </row>
    <row r="21" spans="2:10" s="15" customFormat="1" ht="20.25" customHeight="1" x14ac:dyDescent="0.2">
      <c r="B21" s="55" t="s">
        <v>23</v>
      </c>
      <c r="C21" s="166">
        <v>45661</v>
      </c>
      <c r="D21" s="57"/>
      <c r="E21" s="57"/>
      <c r="F21" s="57"/>
      <c r="G21" s="57"/>
      <c r="H21" s="147">
        <f t="shared" ref="H21:H28" si="1">(G21-D21-(F21-E21))*24</f>
        <v>0</v>
      </c>
      <c r="I21" s="148"/>
    </row>
    <row r="22" spans="2:10" s="15" customFormat="1" ht="20.25" customHeight="1" x14ac:dyDescent="0.2">
      <c r="B22" s="55" t="s">
        <v>16</v>
      </c>
      <c r="C22" s="166">
        <v>45662</v>
      </c>
      <c r="D22" s="57"/>
      <c r="E22" s="57"/>
      <c r="F22" s="57"/>
      <c r="G22" s="57"/>
      <c r="H22" s="147">
        <f t="shared" si="1"/>
        <v>0</v>
      </c>
      <c r="I22" s="148"/>
    </row>
    <row r="23" spans="2:10" s="15" customFormat="1" ht="20.25" customHeight="1" x14ac:dyDescent="0.2">
      <c r="B23" s="40" t="s">
        <v>17</v>
      </c>
      <c r="C23" s="42">
        <v>45663</v>
      </c>
      <c r="D23" s="53"/>
      <c r="E23" s="53"/>
      <c r="F23" s="53"/>
      <c r="G23" s="53"/>
      <c r="H23" s="145">
        <f t="shared" si="1"/>
        <v>0</v>
      </c>
      <c r="I23" s="146"/>
    </row>
    <row r="24" spans="2:10" s="15" customFormat="1" ht="20.25" customHeight="1" x14ac:dyDescent="0.2">
      <c r="B24" s="40" t="s">
        <v>19</v>
      </c>
      <c r="C24" s="42">
        <v>45664</v>
      </c>
      <c r="D24" s="53"/>
      <c r="E24" s="53"/>
      <c r="F24" s="53"/>
      <c r="G24" s="53"/>
      <c r="H24" s="145">
        <f t="shared" si="1"/>
        <v>0</v>
      </c>
      <c r="I24" s="146"/>
    </row>
    <row r="25" spans="2:10" s="15" customFormat="1" ht="20.25" customHeight="1" x14ac:dyDescent="0.2">
      <c r="B25" s="40" t="s">
        <v>20</v>
      </c>
      <c r="C25" s="42">
        <v>45665</v>
      </c>
      <c r="D25" s="53"/>
      <c r="E25" s="53"/>
      <c r="F25" s="53"/>
      <c r="G25" s="53"/>
      <c r="H25" s="145">
        <f t="shared" si="1"/>
        <v>0</v>
      </c>
      <c r="I25" s="146"/>
    </row>
    <row r="26" spans="2:10" s="15" customFormat="1" ht="20.25" customHeight="1" x14ac:dyDescent="0.2">
      <c r="B26" s="40" t="s">
        <v>21</v>
      </c>
      <c r="C26" s="42">
        <v>45666</v>
      </c>
      <c r="D26" s="53"/>
      <c r="E26" s="53"/>
      <c r="F26" s="53"/>
      <c r="G26" s="53"/>
      <c r="H26" s="145">
        <f t="shared" si="1"/>
        <v>0</v>
      </c>
      <c r="I26" s="146"/>
    </row>
    <row r="27" spans="2:10" s="15" customFormat="1" ht="20.25" customHeight="1" x14ac:dyDescent="0.2">
      <c r="B27" s="50" t="s">
        <v>22</v>
      </c>
      <c r="C27" s="42">
        <v>45667</v>
      </c>
      <c r="D27" s="53"/>
      <c r="E27" s="53"/>
      <c r="F27" s="53"/>
      <c r="G27" s="53"/>
      <c r="H27" s="145">
        <f t="shared" si="1"/>
        <v>0</v>
      </c>
      <c r="I27" s="146"/>
    </row>
    <row r="28" spans="2:10" s="15" customFormat="1" ht="20.25" customHeight="1" x14ac:dyDescent="0.2">
      <c r="B28" s="55" t="s">
        <v>23</v>
      </c>
      <c r="C28" s="166">
        <v>45668</v>
      </c>
      <c r="D28" s="57"/>
      <c r="E28" s="57"/>
      <c r="F28" s="57"/>
      <c r="G28" s="57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38" t="s">
        <v>28</v>
      </c>
      <c r="C32" s="39"/>
      <c r="D32" s="19"/>
      <c r="E32" s="32"/>
      <c r="F32" s="33"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3">
      <c r="B34" s="85" t="s">
        <v>30</v>
      </c>
      <c r="C34" s="85"/>
      <c r="D34" s="85"/>
      <c r="E34" s="20"/>
      <c r="F34" s="20"/>
      <c r="G34" s="47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15:I15"/>
    <mergeCell ref="H22:I22"/>
    <mergeCell ref="H20:I20"/>
    <mergeCell ref="H28:I28"/>
    <mergeCell ref="H29:I29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1:I21"/>
    <mergeCell ref="B2:D3"/>
    <mergeCell ref="E2:I3"/>
    <mergeCell ref="B5:C6"/>
    <mergeCell ref="B7:C8"/>
    <mergeCell ref="B41:I41"/>
    <mergeCell ref="B29:G29"/>
    <mergeCell ref="D5:F6"/>
    <mergeCell ref="I5:I6"/>
    <mergeCell ref="G31:I31"/>
    <mergeCell ref="D7:E8"/>
    <mergeCell ref="E31:F31"/>
    <mergeCell ref="H14:I14"/>
    <mergeCell ref="E14:F14"/>
    <mergeCell ref="G7:H8"/>
    <mergeCell ref="I7:I8"/>
    <mergeCell ref="G5:H6"/>
  </mergeCells>
  <phoneticPr fontId="2" type="noConversion"/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J42"/>
  <sheetViews>
    <sheetView showGridLines="0" showRowColHeaders="0" zoomScale="85" zoomScaleNormal="85" workbookViewId="0">
      <selection activeCell="E18" sqref="E18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10" ht="14.25" customHeight="1" x14ac:dyDescent="0.2">
      <c r="F1" s="83"/>
      <c r="G1" s="83"/>
      <c r="H1" s="83"/>
      <c r="I1" s="83"/>
    </row>
    <row r="2" spans="2:10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10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10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10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10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10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45794</v>
      </c>
    </row>
    <row r="8" spans="2:10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10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10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10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10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10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10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10" s="15" customFormat="1" ht="20.25" customHeight="1" x14ac:dyDescent="0.2">
      <c r="B15" s="55" t="s">
        <v>16</v>
      </c>
      <c r="C15" s="56">
        <v>45781</v>
      </c>
      <c r="D15" s="57"/>
      <c r="E15" s="74"/>
      <c r="F15" s="74"/>
      <c r="G15" s="57"/>
      <c r="H15" s="147">
        <f>(G15-D15-(F15-E15))*24</f>
        <v>0</v>
      </c>
      <c r="I15" s="148"/>
    </row>
    <row r="16" spans="2:10" s="15" customFormat="1" ht="20.25" customHeight="1" x14ac:dyDescent="0.2">
      <c r="B16" s="88" t="s">
        <v>17</v>
      </c>
      <c r="C16" s="89">
        <v>45782</v>
      </c>
      <c r="D16" s="90"/>
      <c r="E16" s="90"/>
      <c r="F16" s="90"/>
      <c r="G16" s="90"/>
      <c r="H16" s="162">
        <f t="shared" ref="H16:H21" si="0">(G16-D16-(F16-E16))*24</f>
        <v>0</v>
      </c>
      <c r="I16" s="163"/>
      <c r="J16" s="92" t="s">
        <v>42</v>
      </c>
    </row>
    <row r="17" spans="2:10" s="15" customFormat="1" ht="20.25" customHeight="1" x14ac:dyDescent="0.2">
      <c r="B17" s="78" t="s">
        <v>19</v>
      </c>
      <c r="C17" s="95">
        <v>45783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45784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45785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45786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45787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45788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45789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45790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45791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45792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45793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45794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'20 Apr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J42"/>
  <sheetViews>
    <sheetView showGridLines="0" showRowColHeaders="0" zoomScale="85" zoomScaleNormal="85" workbookViewId="0">
      <selection activeCell="E18" sqref="E18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45808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45795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45796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45797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45798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45799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45800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45801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45802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45803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45804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45805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45806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45807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45808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'04 May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J42"/>
  <sheetViews>
    <sheetView showGridLines="0" showRowColHeaders="0" zoomScale="85" zoomScaleNormal="85" workbookViewId="0">
      <selection activeCell="H23" sqref="H23:I23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45822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45809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45810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45811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45812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45813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45814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45815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45816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86" t="s">
        <v>17</v>
      </c>
      <c r="C23" s="91">
        <v>45817</v>
      </c>
      <c r="D23" s="87"/>
      <c r="E23" s="87"/>
      <c r="F23" s="87"/>
      <c r="G23" s="87"/>
      <c r="H23" s="158">
        <f t="shared" si="1"/>
        <v>0</v>
      </c>
      <c r="I23" s="159"/>
      <c r="J23" s="92" t="s">
        <v>43</v>
      </c>
    </row>
    <row r="24" spans="2:10" s="15" customFormat="1" ht="20.25" customHeight="1" x14ac:dyDescent="0.2">
      <c r="B24" s="78" t="s">
        <v>19</v>
      </c>
      <c r="C24" s="95">
        <v>45818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45819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45820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45821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45822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'18 May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J42"/>
  <sheetViews>
    <sheetView showGridLines="0" showRowColHeaders="0" zoomScale="85" zoomScaleNormal="85" workbookViewId="0">
      <selection activeCell="M16" sqref="M16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10" ht="14.25" customHeight="1" x14ac:dyDescent="0.2">
      <c r="F1" s="83"/>
      <c r="G1" s="83"/>
      <c r="H1" s="83"/>
      <c r="I1" s="83"/>
    </row>
    <row r="2" spans="2:10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10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10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10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10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10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45836</v>
      </c>
    </row>
    <row r="8" spans="2:10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10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10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10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10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10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10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10" s="15" customFormat="1" ht="20.25" customHeight="1" x14ac:dyDescent="0.2">
      <c r="B15" s="55" t="s">
        <v>16</v>
      </c>
      <c r="C15" s="56">
        <v>45823</v>
      </c>
      <c r="D15" s="57"/>
      <c r="E15" s="74"/>
      <c r="F15" s="74"/>
      <c r="G15" s="57"/>
      <c r="H15" s="147">
        <f>(G15-D15-(F15-E15))*24</f>
        <v>0</v>
      </c>
      <c r="I15" s="148"/>
    </row>
    <row r="16" spans="2:10" s="15" customFormat="1" ht="20.25" customHeight="1" x14ac:dyDescent="0.2">
      <c r="B16" s="49" t="s">
        <v>17</v>
      </c>
      <c r="C16" s="95">
        <v>45824</v>
      </c>
      <c r="D16" s="54"/>
      <c r="E16" s="54"/>
      <c r="F16" s="54"/>
      <c r="G16" s="54"/>
      <c r="H16" s="145">
        <f t="shared" ref="H16:H21" si="0">(G16-D16-(F16-E16))*24</f>
        <v>0</v>
      </c>
      <c r="I16" s="146"/>
      <c r="J16" s="92"/>
    </row>
    <row r="17" spans="2:10" s="15" customFormat="1" ht="20.25" customHeight="1" x14ac:dyDescent="0.2">
      <c r="B17" s="78" t="s">
        <v>19</v>
      </c>
      <c r="C17" s="95">
        <v>45825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45826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45827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45828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45829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45830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45831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45832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45833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45834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45835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45836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'01 Jun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J42"/>
  <sheetViews>
    <sheetView showGridLines="0" showRowColHeaders="0" zoomScale="85" zoomScaleNormal="85" workbookViewId="0">
      <selection activeCell="C28" sqref="C28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45850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45837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45838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45839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45840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45841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45842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45843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45844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45845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45846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45847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45848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45849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45850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'15 Jun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J42"/>
  <sheetViews>
    <sheetView showGridLines="0" showRowColHeaders="0" zoomScale="85" zoomScaleNormal="85" workbookViewId="0">
      <selection activeCell="C28" sqref="C28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45864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45851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45852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45853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45854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45855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45856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45857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45858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45859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45860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45861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45862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45863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45864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'29 Jun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J42"/>
  <sheetViews>
    <sheetView showGridLines="0" showRowColHeaders="0" zoomScale="85" zoomScaleNormal="85" workbookViewId="0">
      <selection activeCell="E19" sqref="E19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45878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45865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45866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45867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45868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45869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45870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45871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45872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45873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45874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45875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45876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45877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45878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'13 Jul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J42"/>
  <sheetViews>
    <sheetView showGridLines="0" showRowColHeaders="0" zoomScale="85" zoomScaleNormal="85" workbookViewId="0">
      <selection activeCell="K23" sqref="K23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45892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45879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45880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45881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88" t="s">
        <v>20</v>
      </c>
      <c r="C18" s="89">
        <v>45882</v>
      </c>
      <c r="D18" s="90"/>
      <c r="E18" s="90"/>
      <c r="F18" s="90"/>
      <c r="G18" s="90"/>
      <c r="H18" s="162">
        <f t="shared" si="0"/>
        <v>0</v>
      </c>
      <c r="I18" s="163"/>
      <c r="J18" s="92" t="s">
        <v>44</v>
      </c>
    </row>
    <row r="19" spans="2:10" s="15" customFormat="1" ht="20.25" customHeight="1" x14ac:dyDescent="0.2">
      <c r="B19" s="78" t="s">
        <v>21</v>
      </c>
      <c r="C19" s="95">
        <v>45883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45884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45885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45886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45887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45888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45889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45890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45891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45892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'27 Jul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J42"/>
  <sheetViews>
    <sheetView showGridLines="0" showRowColHeaders="0" zoomScale="85" zoomScaleNormal="85" workbookViewId="0">
      <selection activeCell="C15" sqref="C15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45906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45893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45894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45895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45896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45897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45898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45899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45900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45901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45902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45903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45904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45905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45906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'10 Aug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J42"/>
  <sheetViews>
    <sheetView showGridLines="0" showRowColHeaders="0" zoomScale="85" zoomScaleNormal="85" workbookViewId="0">
      <selection activeCell="E27" sqref="E27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45920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45907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45908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45909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45910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45911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45912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45913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45914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45915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45916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45917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45918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45919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45920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'24 Aug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2"/>
  <sheetViews>
    <sheetView showGridLines="0" showRowColHeaders="0" zoomScale="85" zoomScaleNormal="85" workbookViewId="0">
      <selection activeCell="F24" sqref="F24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45682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45669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5" t="s">
        <v>17</v>
      </c>
      <c r="C16" s="95">
        <v>45670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5" t="s">
        <v>19</v>
      </c>
      <c r="C17" s="95">
        <v>45671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5" t="s">
        <v>20</v>
      </c>
      <c r="C18" s="95">
        <v>45672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5" t="s">
        <v>21</v>
      </c>
      <c r="C19" s="95">
        <v>45673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7" t="s">
        <v>22</v>
      </c>
      <c r="C20" s="95">
        <v>45674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45675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45676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5" t="s">
        <v>17</v>
      </c>
      <c r="C23" s="95">
        <v>45677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5" t="s">
        <v>19</v>
      </c>
      <c r="C24" s="95">
        <v>45678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40" t="s">
        <v>20</v>
      </c>
      <c r="C25" s="95">
        <v>45679</v>
      </c>
      <c r="D25" s="54"/>
      <c r="E25" s="54"/>
      <c r="F25" s="54"/>
      <c r="G25" s="54"/>
      <c r="H25" s="145">
        <f t="shared" si="1"/>
        <v>0</v>
      </c>
      <c r="I25" s="146"/>
      <c r="J25" s="92"/>
    </row>
    <row r="26" spans="2:10" s="15" customFormat="1" ht="20.25" customHeight="1" x14ac:dyDescent="0.2">
      <c r="B26" s="75" t="s">
        <v>21</v>
      </c>
      <c r="C26" s="95">
        <v>45680</v>
      </c>
      <c r="D26" s="76"/>
      <c r="E26" s="76"/>
      <c r="F26" s="76"/>
      <c r="G26" s="76"/>
      <c r="H26" s="151">
        <f t="shared" si="1"/>
        <v>0</v>
      </c>
      <c r="I26" s="152"/>
      <c r="J26" s="92"/>
    </row>
    <row r="27" spans="2:10" s="15" customFormat="1" ht="20.25" customHeight="1" x14ac:dyDescent="0.2">
      <c r="B27" s="77" t="s">
        <v>22</v>
      </c>
      <c r="C27" s="95">
        <v>45681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45682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38" t="s">
        <v>28</v>
      </c>
      <c r="C32" s="39"/>
      <c r="D32" s="19"/>
      <c r="E32" s="32"/>
      <c r="F32" s="33">
        <f>'29 Dec 2024'!I32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J42"/>
  <sheetViews>
    <sheetView showGridLines="0" showRowColHeaders="0" zoomScale="85" zoomScaleNormal="85" workbookViewId="0">
      <selection activeCell="J20" sqref="J20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45934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45921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45922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45923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45924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45925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86" t="s">
        <v>22</v>
      </c>
      <c r="C20" s="91">
        <v>45926</v>
      </c>
      <c r="D20" s="87"/>
      <c r="E20" s="87"/>
      <c r="F20" s="87"/>
      <c r="G20" s="87"/>
      <c r="H20" s="158">
        <f t="shared" si="0"/>
        <v>0</v>
      </c>
      <c r="I20" s="159"/>
      <c r="J20" s="92" t="s">
        <v>45</v>
      </c>
    </row>
    <row r="21" spans="2:10" s="15" customFormat="1" ht="20.25" customHeight="1" x14ac:dyDescent="0.2">
      <c r="B21" s="55" t="s">
        <v>23</v>
      </c>
      <c r="C21" s="56">
        <v>45927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45928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97" t="s">
        <v>17</v>
      </c>
      <c r="C23" s="95">
        <v>45929</v>
      </c>
      <c r="D23" s="98"/>
      <c r="E23" s="98"/>
      <c r="F23" s="98"/>
      <c r="G23" s="98"/>
      <c r="H23" s="160">
        <f t="shared" si="1"/>
        <v>0</v>
      </c>
      <c r="I23" s="161"/>
      <c r="J23" s="94"/>
    </row>
    <row r="24" spans="2:10" s="15" customFormat="1" ht="20.25" customHeight="1" x14ac:dyDescent="0.2">
      <c r="B24" s="78" t="s">
        <v>19</v>
      </c>
      <c r="C24" s="95">
        <v>45930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45931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45932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45933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45934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'07 Sep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J42"/>
  <sheetViews>
    <sheetView showGridLines="0" showRowColHeaders="0" zoomScale="85" zoomScaleNormal="85" workbookViewId="0">
      <selection activeCell="C28" sqref="C28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10" ht="14.25" customHeight="1" x14ac:dyDescent="0.2">
      <c r="F1" s="83"/>
      <c r="G1" s="83"/>
      <c r="H1" s="83"/>
      <c r="I1" s="83"/>
    </row>
    <row r="2" spans="2:10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10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10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10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10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10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45948</v>
      </c>
    </row>
    <row r="8" spans="2:10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10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10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10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10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10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10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10" s="15" customFormat="1" ht="20.25" customHeight="1" x14ac:dyDescent="0.2">
      <c r="B15" s="55" t="s">
        <v>16</v>
      </c>
      <c r="C15" s="56">
        <v>45935</v>
      </c>
      <c r="D15" s="57"/>
      <c r="E15" s="74"/>
      <c r="F15" s="74"/>
      <c r="G15" s="57"/>
      <c r="H15" s="147">
        <f>(G15-D15-(F15-E15))*24</f>
        <v>0</v>
      </c>
      <c r="I15" s="148"/>
    </row>
    <row r="16" spans="2:10" s="15" customFormat="1" ht="20.25" customHeight="1" x14ac:dyDescent="0.2">
      <c r="B16" s="88" t="s">
        <v>17</v>
      </c>
      <c r="C16" s="89">
        <v>45936</v>
      </c>
      <c r="D16" s="90"/>
      <c r="E16" s="90"/>
      <c r="F16" s="90"/>
      <c r="G16" s="90"/>
      <c r="H16" s="162">
        <f t="shared" ref="H16:H21" si="0">(G16-D16-(F16-E16))*24</f>
        <v>0</v>
      </c>
      <c r="I16" s="163"/>
      <c r="J16" s="92" t="s">
        <v>50</v>
      </c>
    </row>
    <row r="17" spans="2:10" s="15" customFormat="1" ht="20.25" customHeight="1" x14ac:dyDescent="0.2">
      <c r="B17" s="78" t="s">
        <v>19</v>
      </c>
      <c r="C17" s="95">
        <v>45937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45938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45939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45940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45941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45942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45943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45944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45945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45946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45947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45948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'21 Sep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J42"/>
  <sheetViews>
    <sheetView showGridLines="0" showRowColHeaders="0" zoomScale="85" zoomScaleNormal="85" workbookViewId="0">
      <selection activeCell="E16" sqref="E16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45962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45949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45950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45951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45952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45953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45954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45955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45956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45957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45958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45959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45960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45961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45962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'05 Oct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J42"/>
  <sheetViews>
    <sheetView showGridLines="0" showRowColHeaders="0" zoomScale="85" zoomScaleNormal="85" workbookViewId="0">
      <selection activeCell="J17" sqref="J17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45976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45963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45964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45965</v>
      </c>
      <c r="D17" s="76"/>
      <c r="E17" s="76"/>
      <c r="F17" s="76"/>
      <c r="G17" s="76"/>
      <c r="H17" s="151">
        <f t="shared" si="0"/>
        <v>0</v>
      </c>
      <c r="I17" s="152"/>
      <c r="J17" s="92" t="s">
        <v>52</v>
      </c>
    </row>
    <row r="18" spans="2:10" s="15" customFormat="1" ht="20.25" customHeight="1" x14ac:dyDescent="0.2">
      <c r="B18" s="78" t="s">
        <v>20</v>
      </c>
      <c r="C18" s="95">
        <v>45966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45967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45968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45969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45970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45971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45972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45973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45974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45975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45976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'19 Oct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J42"/>
  <sheetViews>
    <sheetView showGridLines="0" showRowColHeaders="0" zoomScale="85" zoomScaleNormal="85" workbookViewId="0">
      <selection activeCell="C28" sqref="C28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45990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45977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45978</v>
      </c>
      <c r="D16" s="76"/>
      <c r="E16" s="76"/>
      <c r="F16" s="76"/>
      <c r="G16" s="76"/>
      <c r="H16" s="151">
        <f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45979</v>
      </c>
      <c r="D17" s="76"/>
      <c r="E17" s="76"/>
      <c r="F17" s="76"/>
      <c r="G17" s="76"/>
      <c r="H17" s="151">
        <f>(G17-D17-(F17-E17))*24</f>
        <v>0</v>
      </c>
      <c r="I17" s="152"/>
    </row>
    <row r="18" spans="2:10" s="15" customFormat="1" ht="20.25" customHeight="1" x14ac:dyDescent="0.2">
      <c r="B18" s="78" t="s">
        <v>20</v>
      </c>
      <c r="C18" s="95">
        <v>45980</v>
      </c>
      <c r="D18" s="76"/>
      <c r="E18" s="76"/>
      <c r="F18" s="76"/>
      <c r="G18" s="76"/>
      <c r="H18" s="151">
        <f t="shared" ref="H18:H21" si="0">(G18-D18-(F18-E18))*24</f>
        <v>0</v>
      </c>
      <c r="I18" s="152"/>
    </row>
    <row r="19" spans="2:10" s="15" customFormat="1" ht="20.25" customHeight="1" x14ac:dyDescent="0.2">
      <c r="B19" s="78" t="s">
        <v>21</v>
      </c>
      <c r="C19" s="95">
        <v>45981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45982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45983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45984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45985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45986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45987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45988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45989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45990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'02 Nov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2"/>
  <sheetViews>
    <sheetView topLeftCell="A3" zoomScale="85" zoomScaleNormal="85" workbookViewId="0">
      <selection activeCell="E24" sqref="E24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46004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45991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45992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45993</v>
      </c>
      <c r="D17" s="76"/>
      <c r="E17" s="76"/>
      <c r="F17" s="76"/>
      <c r="G17" s="76"/>
      <c r="H17" s="151">
        <f t="shared" ref="H17" si="1">(G17-D17-(F17-E17))*24</f>
        <v>0</v>
      </c>
      <c r="I17" s="152"/>
    </row>
    <row r="18" spans="2:10" s="15" customFormat="1" ht="20.25" customHeight="1" x14ac:dyDescent="0.2">
      <c r="B18" s="78" t="s">
        <v>20</v>
      </c>
      <c r="C18" s="95">
        <v>45994</v>
      </c>
      <c r="D18" s="76"/>
      <c r="E18" s="76"/>
      <c r="F18" s="76"/>
      <c r="G18" s="76"/>
      <c r="H18" s="151">
        <f t="shared" ref="H18" si="2">(G18-D18-(F18-E18))*24</f>
        <v>0</v>
      </c>
      <c r="I18" s="152"/>
    </row>
    <row r="19" spans="2:10" s="15" customFormat="1" ht="20.25" customHeight="1" x14ac:dyDescent="0.2">
      <c r="B19" s="78" t="s">
        <v>21</v>
      </c>
      <c r="C19" s="95">
        <v>45995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45996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45997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45998</v>
      </c>
      <c r="D22" s="73"/>
      <c r="E22" s="73"/>
      <c r="F22" s="73"/>
      <c r="G22" s="73"/>
      <c r="H22" s="147">
        <f t="shared" ref="H22:H28" si="3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45999</v>
      </c>
      <c r="D23" s="76"/>
      <c r="E23" s="76"/>
      <c r="F23" s="76"/>
      <c r="G23" s="76"/>
      <c r="H23" s="151">
        <f t="shared" si="3"/>
        <v>0</v>
      </c>
      <c r="I23" s="152"/>
    </row>
    <row r="24" spans="2:10" s="15" customFormat="1" ht="20.25" customHeight="1" x14ac:dyDescent="0.2">
      <c r="B24" s="78" t="s">
        <v>19</v>
      </c>
      <c r="C24" s="95">
        <v>46000</v>
      </c>
      <c r="D24" s="76"/>
      <c r="E24" s="76"/>
      <c r="F24" s="76"/>
      <c r="G24" s="76"/>
      <c r="H24" s="151">
        <f t="shared" si="3"/>
        <v>0</v>
      </c>
      <c r="I24" s="152"/>
    </row>
    <row r="25" spans="2:10" s="15" customFormat="1" ht="20.25" customHeight="1" x14ac:dyDescent="0.2">
      <c r="B25" s="78" t="s">
        <v>20</v>
      </c>
      <c r="C25" s="95">
        <v>46001</v>
      </c>
      <c r="D25" s="76"/>
      <c r="E25" s="76"/>
      <c r="F25" s="76"/>
      <c r="G25" s="76"/>
      <c r="H25" s="151">
        <f t="shared" si="3"/>
        <v>0</v>
      </c>
      <c r="I25" s="152"/>
    </row>
    <row r="26" spans="2:10" s="15" customFormat="1" ht="20.25" customHeight="1" x14ac:dyDescent="0.2">
      <c r="B26" s="78" t="s">
        <v>21</v>
      </c>
      <c r="C26" s="95">
        <v>46002</v>
      </c>
      <c r="D26" s="76"/>
      <c r="E26" s="76"/>
      <c r="F26" s="76"/>
      <c r="G26" s="76"/>
      <c r="H26" s="151">
        <f t="shared" si="3"/>
        <v>0</v>
      </c>
      <c r="I26" s="152"/>
    </row>
    <row r="27" spans="2:10" s="15" customFormat="1" ht="20.25" customHeight="1" x14ac:dyDescent="0.2">
      <c r="B27" s="78" t="s">
        <v>22</v>
      </c>
      <c r="C27" s="95">
        <v>46003</v>
      </c>
      <c r="D27" s="76"/>
      <c r="E27" s="76"/>
      <c r="F27" s="76"/>
      <c r="G27" s="76"/>
      <c r="H27" s="151">
        <f t="shared" si="3"/>
        <v>0</v>
      </c>
      <c r="I27" s="152"/>
    </row>
    <row r="28" spans="2:10" s="15" customFormat="1" ht="20.25" customHeight="1" x14ac:dyDescent="0.2">
      <c r="B28" s="55" t="s">
        <v>23</v>
      </c>
      <c r="C28" s="56">
        <v>46004</v>
      </c>
      <c r="D28" s="73"/>
      <c r="E28" s="73"/>
      <c r="F28" s="73"/>
      <c r="G28" s="73"/>
      <c r="H28" s="147">
        <f t="shared" si="3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'16 Nov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J42"/>
  <sheetViews>
    <sheetView zoomScale="85" zoomScaleNormal="85" workbookViewId="0">
      <selection activeCell="B27" sqref="B27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46018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46005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49" t="s">
        <v>17</v>
      </c>
      <c r="C16" s="95">
        <v>46006</v>
      </c>
      <c r="D16" s="53"/>
      <c r="E16" s="53"/>
      <c r="F16" s="53"/>
      <c r="G16" s="53"/>
      <c r="H16" s="145">
        <f>(G16-D16-(F16-E16))*24</f>
        <v>0</v>
      </c>
      <c r="I16" s="146"/>
    </row>
    <row r="17" spans="2:10" s="15" customFormat="1" ht="20.25" customHeight="1" x14ac:dyDescent="0.2">
      <c r="B17" s="49" t="s">
        <v>19</v>
      </c>
      <c r="C17" s="95">
        <v>46007</v>
      </c>
      <c r="D17" s="53"/>
      <c r="E17" s="53"/>
      <c r="F17" s="53"/>
      <c r="G17" s="53"/>
      <c r="H17" s="145">
        <f>(G17-D17-(F17-E17))*24</f>
        <v>0</v>
      </c>
      <c r="I17" s="146"/>
    </row>
    <row r="18" spans="2:10" s="15" customFormat="1" ht="20.25" customHeight="1" x14ac:dyDescent="0.2">
      <c r="B18" s="49" t="s">
        <v>20</v>
      </c>
      <c r="C18" s="95">
        <v>46008</v>
      </c>
      <c r="D18" s="54"/>
      <c r="E18" s="54"/>
      <c r="F18" s="54"/>
      <c r="G18" s="54"/>
      <c r="H18" s="145">
        <f>(G18-D18-(F18-E18))*24</f>
        <v>0</v>
      </c>
      <c r="I18" s="146"/>
    </row>
    <row r="19" spans="2:10" s="15" customFormat="1" ht="20.25" customHeight="1" x14ac:dyDescent="0.2">
      <c r="B19" s="49" t="s">
        <v>21</v>
      </c>
      <c r="C19" s="95">
        <v>46009</v>
      </c>
      <c r="D19" s="54"/>
      <c r="E19" s="54"/>
      <c r="F19" s="54"/>
      <c r="G19" s="54"/>
      <c r="H19" s="145">
        <f>(G19-D19-(F19-E19))*24</f>
        <v>0</v>
      </c>
      <c r="I19" s="146"/>
    </row>
    <row r="20" spans="2:10" s="15" customFormat="1" ht="20.25" customHeight="1" x14ac:dyDescent="0.2">
      <c r="B20" s="49" t="s">
        <v>22</v>
      </c>
      <c r="C20" s="95">
        <v>46010</v>
      </c>
      <c r="D20" s="54"/>
      <c r="E20" s="54"/>
      <c r="F20" s="54"/>
      <c r="G20" s="54"/>
      <c r="H20" s="145">
        <f t="shared" ref="H20:H28" si="0">(G20-D20-(F20-E20))*24</f>
        <v>0</v>
      </c>
      <c r="I20" s="146"/>
    </row>
    <row r="21" spans="2:10" s="15" customFormat="1" ht="20.25" customHeight="1" x14ac:dyDescent="0.2">
      <c r="B21" s="55" t="s">
        <v>23</v>
      </c>
      <c r="C21" s="56">
        <v>46011</v>
      </c>
      <c r="D21" s="57"/>
      <c r="E21" s="74"/>
      <c r="F21" s="74"/>
      <c r="G21" s="57"/>
      <c r="H21" s="164">
        <f t="shared" si="0"/>
        <v>0</v>
      </c>
      <c r="I21" s="165"/>
    </row>
    <row r="22" spans="2:10" s="15" customFormat="1" ht="20.25" customHeight="1" x14ac:dyDescent="0.2">
      <c r="B22" s="55" t="s">
        <v>16</v>
      </c>
      <c r="C22" s="56">
        <v>46012</v>
      </c>
      <c r="D22" s="57"/>
      <c r="E22" s="74"/>
      <c r="F22" s="74"/>
      <c r="G22" s="57"/>
      <c r="H22" s="164">
        <f t="shared" si="0"/>
        <v>0</v>
      </c>
      <c r="I22" s="165"/>
    </row>
    <row r="23" spans="2:10" s="15" customFormat="1" ht="20.25" customHeight="1" x14ac:dyDescent="0.2">
      <c r="B23" s="97" t="s">
        <v>17</v>
      </c>
      <c r="C23" s="95">
        <v>46013</v>
      </c>
      <c r="D23" s="99"/>
      <c r="E23" s="99"/>
      <c r="F23" s="99"/>
      <c r="G23" s="99"/>
      <c r="H23" s="160">
        <f t="shared" si="0"/>
        <v>0</v>
      </c>
      <c r="I23" s="161"/>
    </row>
    <row r="24" spans="2:10" s="15" customFormat="1" ht="20.25" customHeight="1" x14ac:dyDescent="0.2">
      <c r="B24" s="97" t="s">
        <v>19</v>
      </c>
      <c r="C24" s="95">
        <v>46014</v>
      </c>
      <c r="D24" s="99"/>
      <c r="E24" s="99"/>
      <c r="F24" s="99"/>
      <c r="G24" s="99"/>
      <c r="H24" s="160">
        <f t="shared" si="0"/>
        <v>0</v>
      </c>
      <c r="I24" s="161"/>
    </row>
    <row r="25" spans="2:10" s="15" customFormat="1" ht="20.25" customHeight="1" x14ac:dyDescent="0.2">
      <c r="B25" s="78" t="s">
        <v>20</v>
      </c>
      <c r="C25" s="95">
        <v>46015</v>
      </c>
      <c r="D25" s="167"/>
      <c r="E25" s="167"/>
      <c r="F25" s="167"/>
      <c r="G25" s="167"/>
      <c r="H25" s="151">
        <f t="shared" si="0"/>
        <v>0</v>
      </c>
      <c r="I25" s="152"/>
    </row>
    <row r="26" spans="2:10" s="15" customFormat="1" ht="20.25" customHeight="1" x14ac:dyDescent="0.2">
      <c r="B26" s="43" t="s">
        <v>21</v>
      </c>
      <c r="C26" s="51">
        <v>46016</v>
      </c>
      <c r="D26" s="44"/>
      <c r="E26" s="44"/>
      <c r="F26" s="44"/>
      <c r="G26" s="44"/>
      <c r="H26" s="143">
        <f t="shared" si="0"/>
        <v>0</v>
      </c>
      <c r="I26" s="144"/>
      <c r="J26" s="92" t="s">
        <v>46</v>
      </c>
    </row>
    <row r="27" spans="2:10" s="15" customFormat="1" ht="20.25" customHeight="1" x14ac:dyDescent="0.2">
      <c r="B27" s="43" t="s">
        <v>22</v>
      </c>
      <c r="C27" s="51">
        <v>46017</v>
      </c>
      <c r="D27" s="44"/>
      <c r="E27" s="44"/>
      <c r="F27" s="44"/>
      <c r="G27" s="44"/>
      <c r="H27" s="143">
        <f t="shared" si="0"/>
        <v>0</v>
      </c>
      <c r="I27" s="144"/>
      <c r="J27" s="92" t="s">
        <v>47</v>
      </c>
    </row>
    <row r="28" spans="2:10" s="15" customFormat="1" ht="20.25" customHeight="1" x14ac:dyDescent="0.2">
      <c r="B28" s="55" t="s">
        <v>23</v>
      </c>
      <c r="C28" s="56">
        <v>46018</v>
      </c>
      <c r="D28" s="57"/>
      <c r="E28" s="74"/>
      <c r="F28" s="74"/>
      <c r="G28" s="57"/>
      <c r="H28" s="164">
        <f t="shared" si="0"/>
        <v>0</v>
      </c>
      <c r="I28" s="165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'30 Nov 2025'!I32</f>
        <v>0</v>
      </c>
      <c r="G32" s="35"/>
      <c r="H32" s="34"/>
      <c r="I32" s="22">
        <f>SUM(H29+F32)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15:I15"/>
    <mergeCell ref="H22:I22"/>
    <mergeCell ref="H20:I20"/>
    <mergeCell ref="H28:I28"/>
    <mergeCell ref="H29:I29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1:I21"/>
    <mergeCell ref="B2:D3"/>
    <mergeCell ref="E2:I3"/>
    <mergeCell ref="B41:I41"/>
    <mergeCell ref="B5:C6"/>
    <mergeCell ref="D5:F6"/>
    <mergeCell ref="G5:H6"/>
    <mergeCell ref="I5:I6"/>
    <mergeCell ref="B7:C8"/>
    <mergeCell ref="D7:E8"/>
    <mergeCell ref="G7:H8"/>
    <mergeCell ref="I7:I8"/>
    <mergeCell ref="E14:F14"/>
    <mergeCell ref="H14:I14"/>
    <mergeCell ref="B29:G29"/>
    <mergeCell ref="E31:F31"/>
    <mergeCell ref="G31:I31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2"/>
  <sheetViews>
    <sheetView tabSelected="1" zoomScale="85" zoomScaleNormal="85" workbookViewId="0">
      <selection activeCell="O19" sqref="O19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4.5703125" style="5" customWidth="1"/>
    <col min="4" max="7" width="14.7109375" style="5" customWidth="1"/>
    <col min="8" max="8" width="2.140625" style="5" customWidth="1"/>
    <col min="9" max="9" width="15.140625" style="5" customWidth="1"/>
    <col min="10" max="10" width="11.42578125" style="5" customWidth="1"/>
    <col min="11" max="16384" width="9.140625" style="5"/>
  </cols>
  <sheetData>
    <row r="1" spans="2:10" ht="14.25" customHeight="1" x14ac:dyDescent="0.2">
      <c r="F1" s="83"/>
      <c r="G1" s="83"/>
      <c r="H1" s="83"/>
      <c r="I1" s="83"/>
    </row>
    <row r="2" spans="2:10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10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10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10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10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10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SUM(C18)</f>
        <v>46022</v>
      </c>
    </row>
    <row r="8" spans="2:10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10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10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10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10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10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10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10" s="15" customFormat="1" ht="20.25" customHeight="1" x14ac:dyDescent="0.2">
      <c r="B15" s="55" t="s">
        <v>16</v>
      </c>
      <c r="C15" s="56">
        <v>46019</v>
      </c>
      <c r="D15" s="57"/>
      <c r="E15" s="74"/>
      <c r="F15" s="74"/>
      <c r="G15" s="57"/>
      <c r="H15" s="147">
        <v>0</v>
      </c>
      <c r="I15" s="148"/>
    </row>
    <row r="16" spans="2:10" s="15" customFormat="1" ht="20.25" customHeight="1" x14ac:dyDescent="0.2">
      <c r="B16" s="43" t="s">
        <v>17</v>
      </c>
      <c r="C16" s="51">
        <v>46020</v>
      </c>
      <c r="D16" s="44"/>
      <c r="E16" s="44"/>
      <c r="F16" s="44"/>
      <c r="G16" s="44"/>
      <c r="H16" s="143">
        <f>(G16-D16-(F16-E16))*24</f>
        <v>0</v>
      </c>
      <c r="I16" s="144"/>
      <c r="J16" s="93" t="s">
        <v>48</v>
      </c>
    </row>
    <row r="17" spans="2:10" s="15" customFormat="1" ht="20.25" customHeight="1" x14ac:dyDescent="0.2">
      <c r="B17" s="43" t="s">
        <v>19</v>
      </c>
      <c r="C17" s="51">
        <v>46021</v>
      </c>
      <c r="D17" s="44"/>
      <c r="E17" s="44"/>
      <c r="F17" s="44"/>
      <c r="G17" s="44"/>
      <c r="H17" s="143">
        <f>(G17-D17-(F17-E17))*24</f>
        <v>0</v>
      </c>
      <c r="I17" s="144"/>
      <c r="J17" s="93" t="s">
        <v>48</v>
      </c>
    </row>
    <row r="18" spans="2:10" s="15" customFormat="1" ht="20.25" customHeight="1" x14ac:dyDescent="0.2">
      <c r="B18" s="43" t="s">
        <v>20</v>
      </c>
      <c r="C18" s="51">
        <v>46022</v>
      </c>
      <c r="D18" s="58"/>
      <c r="E18" s="58"/>
      <c r="F18" s="58"/>
      <c r="G18" s="58"/>
      <c r="H18" s="143">
        <f>(G18-D18-(F18-E18))*24</f>
        <v>0</v>
      </c>
      <c r="I18" s="144"/>
      <c r="J18" s="93" t="s">
        <v>48</v>
      </c>
    </row>
    <row r="19" spans="2:10" s="15" customFormat="1" ht="20.25" customHeight="1" x14ac:dyDescent="0.2">
      <c r="B19" s="49"/>
      <c r="C19" s="42"/>
      <c r="D19" s="54"/>
      <c r="E19" s="54"/>
      <c r="F19" s="54"/>
      <c r="G19" s="54"/>
      <c r="H19" s="145"/>
      <c r="I19" s="146"/>
      <c r="J19" s="93"/>
    </row>
    <row r="20" spans="2:10" s="15" customFormat="1" ht="20.25" customHeight="1" x14ac:dyDescent="0.2">
      <c r="B20" s="49"/>
      <c r="C20" s="42"/>
      <c r="D20" s="54"/>
      <c r="E20" s="54"/>
      <c r="F20" s="54"/>
      <c r="G20" s="54"/>
      <c r="H20" s="145"/>
      <c r="I20" s="146"/>
      <c r="J20" s="93"/>
    </row>
    <row r="21" spans="2:10" s="15" customFormat="1" ht="20.25" customHeight="1" x14ac:dyDescent="0.2">
      <c r="B21" s="55"/>
      <c r="C21" s="56"/>
      <c r="D21" s="73"/>
      <c r="E21" s="73"/>
      <c r="F21" s="73"/>
      <c r="G21" s="73"/>
      <c r="H21" s="147"/>
      <c r="I21" s="148"/>
    </row>
    <row r="22" spans="2:10" s="15" customFormat="1" ht="20.25" customHeight="1" x14ac:dyDescent="0.2">
      <c r="B22" s="55"/>
      <c r="C22" s="56"/>
      <c r="D22" s="73"/>
      <c r="E22" s="73"/>
      <c r="F22" s="73"/>
      <c r="G22" s="73"/>
      <c r="H22" s="147"/>
      <c r="I22" s="148"/>
    </row>
    <row r="23" spans="2:10" s="15" customFormat="1" ht="20.25" customHeight="1" x14ac:dyDescent="0.2">
      <c r="B23" s="55"/>
      <c r="C23" s="56"/>
      <c r="D23" s="73"/>
      <c r="E23" s="73"/>
      <c r="F23" s="73"/>
      <c r="G23" s="73"/>
      <c r="H23" s="147"/>
      <c r="I23" s="148"/>
    </row>
    <row r="24" spans="2:10" s="15" customFormat="1" ht="20.25" customHeight="1" x14ac:dyDescent="0.2">
      <c r="B24" s="55"/>
      <c r="C24" s="56"/>
      <c r="D24" s="73"/>
      <c r="E24" s="73"/>
      <c r="F24" s="73"/>
      <c r="G24" s="73"/>
      <c r="H24" s="147"/>
      <c r="I24" s="148"/>
    </row>
    <row r="25" spans="2:10" s="15" customFormat="1" ht="20.25" customHeight="1" x14ac:dyDescent="0.2">
      <c r="B25" s="55"/>
      <c r="C25" s="56"/>
      <c r="D25" s="73"/>
      <c r="E25" s="73"/>
      <c r="F25" s="73"/>
      <c r="G25" s="73"/>
      <c r="H25" s="147"/>
      <c r="I25" s="148"/>
    </row>
    <row r="26" spans="2:10" s="15" customFormat="1" ht="20.25" customHeight="1" x14ac:dyDescent="0.2">
      <c r="B26" s="55"/>
      <c r="C26" s="56"/>
      <c r="D26" s="73"/>
      <c r="E26" s="73"/>
      <c r="F26" s="73"/>
      <c r="G26" s="73"/>
      <c r="H26" s="147"/>
      <c r="I26" s="148"/>
    </row>
    <row r="27" spans="2:10" s="15" customFormat="1" ht="20.25" customHeight="1" x14ac:dyDescent="0.2">
      <c r="B27" s="55"/>
      <c r="C27" s="56"/>
      <c r="D27" s="73"/>
      <c r="E27" s="73"/>
      <c r="F27" s="73"/>
      <c r="G27" s="73"/>
      <c r="H27" s="147"/>
      <c r="I27" s="148"/>
    </row>
    <row r="28" spans="2:10" s="15" customFormat="1" ht="20.25" customHeight="1" x14ac:dyDescent="0.2">
      <c r="B28" s="55"/>
      <c r="C28" s="56"/>
      <c r="D28" s="73"/>
      <c r="E28" s="73"/>
      <c r="F28" s="73"/>
      <c r="G28" s="73"/>
      <c r="H28" s="147"/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'14 Dec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2"/>
  <sheetViews>
    <sheetView showGridLines="0" showRowColHeaders="0" zoomScale="85" zoomScaleNormal="85" workbookViewId="0">
      <selection activeCell="C28" sqref="C28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10" ht="14.25" customHeight="1" x14ac:dyDescent="0.2">
      <c r="F1" s="83"/>
      <c r="G1" s="83"/>
      <c r="H1" s="83"/>
      <c r="I1" s="83"/>
    </row>
    <row r="2" spans="2:10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10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10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10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10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10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45696</v>
      </c>
    </row>
    <row r="8" spans="2:10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10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10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10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10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10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10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10" s="15" customFormat="1" ht="20.25" customHeight="1" x14ac:dyDescent="0.2">
      <c r="B15" s="55" t="s">
        <v>16</v>
      </c>
      <c r="C15" s="56">
        <v>45683</v>
      </c>
      <c r="D15" s="57"/>
      <c r="E15" s="74"/>
      <c r="F15" s="74"/>
      <c r="G15" s="57"/>
      <c r="H15" s="147">
        <f>(G15-D15-(F15-E15))*24</f>
        <v>0</v>
      </c>
      <c r="I15" s="148"/>
    </row>
    <row r="16" spans="2:10" s="15" customFormat="1" ht="20.25" customHeight="1" x14ac:dyDescent="0.2">
      <c r="B16" s="43" t="s">
        <v>17</v>
      </c>
      <c r="C16" s="51">
        <v>45684</v>
      </c>
      <c r="D16" s="58"/>
      <c r="E16" s="58"/>
      <c r="F16" s="58"/>
      <c r="G16" s="58"/>
      <c r="H16" s="143">
        <f t="shared" ref="H16:H21" si="0">(G16-D16-(F16-E16))*24</f>
        <v>0</v>
      </c>
      <c r="I16" s="144"/>
      <c r="J16" s="92" t="s">
        <v>37</v>
      </c>
    </row>
    <row r="17" spans="2:10" s="15" customFormat="1" ht="20.25" customHeight="1" x14ac:dyDescent="0.2">
      <c r="B17" s="75" t="s">
        <v>19</v>
      </c>
      <c r="C17" s="95">
        <v>45685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49" t="s">
        <v>20</v>
      </c>
      <c r="C18" s="95">
        <v>45686</v>
      </c>
      <c r="D18" s="54"/>
      <c r="E18" s="54"/>
      <c r="F18" s="54"/>
      <c r="G18" s="54"/>
      <c r="H18" s="145">
        <f t="shared" si="0"/>
        <v>0</v>
      </c>
      <c r="I18" s="146"/>
    </row>
    <row r="19" spans="2:10" s="15" customFormat="1" ht="20.25" customHeight="1" x14ac:dyDescent="0.2">
      <c r="B19" s="78" t="s">
        <v>21</v>
      </c>
      <c r="C19" s="95">
        <v>45687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9" t="s">
        <v>22</v>
      </c>
      <c r="C20" s="95">
        <v>45688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45689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45690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5" t="s">
        <v>17</v>
      </c>
      <c r="C23" s="95">
        <v>45691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5">
        <v>45692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45693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45694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9" t="s">
        <v>22</v>
      </c>
      <c r="C27" s="95">
        <v>45695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45696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'12 Jan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42"/>
  <sheetViews>
    <sheetView showGridLines="0" showRowColHeaders="0" zoomScale="85" zoomScaleNormal="85" workbookViewId="0">
      <selection activeCell="C28" sqref="C28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53">
        <f>SUM(C28)</f>
        <v>45710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54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45697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5" t="s">
        <v>17</v>
      </c>
      <c r="C16" s="96">
        <v>45698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6">
        <v>45699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6">
        <v>45700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6">
        <v>45701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9" t="s">
        <v>22</v>
      </c>
      <c r="C20" s="96">
        <v>45702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45703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45704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5" t="s">
        <v>17</v>
      </c>
      <c r="C23" s="96">
        <v>45705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6">
        <v>45706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6">
        <v>45707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6">
        <v>45708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9" t="s">
        <v>22</v>
      </c>
      <c r="C27" s="96">
        <v>45709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45710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'26 Jan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42"/>
  <sheetViews>
    <sheetView showGridLines="0" showRowColHeaders="0" zoomScale="85" zoomScaleNormal="85" workbookViewId="0">
      <selection activeCell="C28" sqref="C28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45724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45711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5" t="s">
        <v>17</v>
      </c>
      <c r="C16" s="96">
        <v>45712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6">
        <v>45713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6">
        <v>45714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6">
        <v>45715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9" t="s">
        <v>22</v>
      </c>
      <c r="C20" s="96">
        <v>45716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45717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45718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5" t="s">
        <v>17</v>
      </c>
      <c r="C23" s="96">
        <v>45719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6">
        <v>45720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6">
        <v>45721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6">
        <v>45722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9" t="s">
        <v>22</v>
      </c>
      <c r="C27" s="96">
        <v>45723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45724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'09 Feb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42"/>
  <sheetViews>
    <sheetView showGridLines="0" showRowColHeaders="0" zoomScale="85" zoomScaleNormal="85" workbookViewId="0">
      <selection activeCell="E22" sqref="E22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10" ht="14.25" customHeight="1" x14ac:dyDescent="0.2">
      <c r="F1" s="83"/>
      <c r="G1" s="83"/>
      <c r="H1" s="83"/>
      <c r="I1" s="83"/>
    </row>
    <row r="2" spans="2:10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10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10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10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10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10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45738</v>
      </c>
    </row>
    <row r="8" spans="2:10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10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10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10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10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10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10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10" s="15" customFormat="1" ht="20.25" customHeight="1" x14ac:dyDescent="0.2">
      <c r="B15" s="55" t="s">
        <v>16</v>
      </c>
      <c r="C15" s="56">
        <v>45725</v>
      </c>
      <c r="D15" s="57"/>
      <c r="E15" s="74"/>
      <c r="F15" s="74"/>
      <c r="G15" s="57"/>
      <c r="H15" s="147">
        <f>(G15-D15-(F15-E15))*24</f>
        <v>0</v>
      </c>
      <c r="I15" s="148"/>
    </row>
    <row r="16" spans="2:10" s="15" customFormat="1" ht="20.25" customHeight="1" x14ac:dyDescent="0.2">
      <c r="B16" s="86" t="s">
        <v>17</v>
      </c>
      <c r="C16" s="91">
        <v>45726</v>
      </c>
      <c r="D16" s="87"/>
      <c r="E16" s="87"/>
      <c r="F16" s="87"/>
      <c r="G16" s="87"/>
      <c r="H16" s="158">
        <f t="shared" ref="H16:H21" si="0">(G16-D16-(F16-E16))*24</f>
        <v>0</v>
      </c>
      <c r="I16" s="159"/>
      <c r="J16" s="92" t="s">
        <v>38</v>
      </c>
    </row>
    <row r="17" spans="2:10" s="15" customFormat="1" ht="20.25" customHeight="1" x14ac:dyDescent="0.2">
      <c r="B17" s="78" t="s">
        <v>19</v>
      </c>
      <c r="C17" s="96">
        <v>45727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6">
        <v>45728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6">
        <v>45729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6">
        <v>45730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45731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45732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49" t="s">
        <v>17</v>
      </c>
      <c r="C23" s="95">
        <v>45733</v>
      </c>
      <c r="D23" s="54"/>
      <c r="E23" s="54"/>
      <c r="F23" s="54"/>
      <c r="G23" s="54"/>
      <c r="H23" s="145">
        <f t="shared" si="1"/>
        <v>0</v>
      </c>
      <c r="I23" s="146"/>
      <c r="J23" s="92"/>
    </row>
    <row r="24" spans="2:10" s="15" customFormat="1" ht="20.25" customHeight="1" x14ac:dyDescent="0.2">
      <c r="B24" s="78" t="s">
        <v>19</v>
      </c>
      <c r="C24" s="95">
        <v>45734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5">
        <v>45735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45736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45737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45738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55" t="s">
        <v>24</v>
      </c>
      <c r="C29" s="156"/>
      <c r="D29" s="156"/>
      <c r="E29" s="156"/>
      <c r="F29" s="156"/>
      <c r="G29" s="157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'23 Feb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42"/>
  <sheetViews>
    <sheetView showGridLines="0" showRowColHeaders="0" zoomScale="85" zoomScaleNormal="85" workbookViewId="0">
      <selection activeCell="P17" sqref="P17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45752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45739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78" t="s">
        <v>17</v>
      </c>
      <c r="C16" s="95">
        <v>45740</v>
      </c>
      <c r="D16" s="76"/>
      <c r="E16" s="76"/>
      <c r="F16" s="76"/>
      <c r="G16" s="76"/>
      <c r="H16" s="151">
        <f t="shared" ref="H16:H21" si="0">(G16-D16-(F16-E16))*24</f>
        <v>0</v>
      </c>
      <c r="I16" s="152"/>
    </row>
    <row r="17" spans="2:10" s="15" customFormat="1" ht="20.25" customHeight="1" x14ac:dyDescent="0.2">
      <c r="B17" s="78" t="s">
        <v>19</v>
      </c>
      <c r="C17" s="95">
        <v>45741</v>
      </c>
      <c r="D17" s="76"/>
      <c r="E17" s="76"/>
      <c r="F17" s="76"/>
      <c r="G17" s="76"/>
      <c r="H17" s="151">
        <f t="shared" si="0"/>
        <v>0</v>
      </c>
      <c r="I17" s="152"/>
    </row>
    <row r="18" spans="2:10" s="15" customFormat="1" ht="20.25" customHeight="1" x14ac:dyDescent="0.2">
      <c r="B18" s="78" t="s">
        <v>20</v>
      </c>
      <c r="C18" s="95">
        <v>45742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45743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45744</v>
      </c>
      <c r="D20" s="76"/>
      <c r="E20" s="76"/>
      <c r="F20" s="76"/>
      <c r="G20" s="76"/>
      <c r="H20" s="151">
        <f t="shared" si="0"/>
        <v>0</v>
      </c>
      <c r="I20" s="152"/>
      <c r="J20" s="92"/>
    </row>
    <row r="21" spans="2:10" s="15" customFormat="1" ht="20.25" customHeight="1" x14ac:dyDescent="0.2">
      <c r="B21" s="55" t="s">
        <v>23</v>
      </c>
      <c r="C21" s="56">
        <v>45745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45746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5">
        <v>45747</v>
      </c>
      <c r="D23" s="76"/>
      <c r="E23" s="76"/>
      <c r="F23" s="76"/>
      <c r="G23" s="76"/>
      <c r="H23" s="151">
        <f t="shared" si="1"/>
        <v>0</v>
      </c>
      <c r="I23" s="152"/>
      <c r="J23" s="92"/>
    </row>
    <row r="24" spans="2:10" s="15" customFormat="1" ht="20.25" customHeight="1" x14ac:dyDescent="0.2">
      <c r="B24" s="78" t="s">
        <v>19</v>
      </c>
      <c r="C24" s="95">
        <v>45748</v>
      </c>
      <c r="D24" s="76"/>
      <c r="E24" s="76"/>
      <c r="F24" s="76"/>
      <c r="G24" s="76"/>
      <c r="H24" s="151">
        <f t="shared" si="1"/>
        <v>0</v>
      </c>
      <c r="I24" s="152"/>
      <c r="J24" s="92"/>
    </row>
    <row r="25" spans="2:10" s="15" customFormat="1" ht="20.25" customHeight="1" x14ac:dyDescent="0.2">
      <c r="B25" s="78" t="s">
        <v>20</v>
      </c>
      <c r="C25" s="95">
        <v>45749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45750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5">
        <v>45751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45752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55" t="s">
        <v>24</v>
      </c>
      <c r="C29" s="156"/>
      <c r="D29" s="156"/>
      <c r="E29" s="156"/>
      <c r="F29" s="156"/>
      <c r="G29" s="157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'09 Mar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J42"/>
  <sheetViews>
    <sheetView showGridLines="0" showRowColHeaders="0" zoomScale="85" zoomScaleNormal="85" workbookViewId="0">
      <selection activeCell="K20" sqref="K20:K21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9" ht="14.25" customHeight="1" x14ac:dyDescent="0.2">
      <c r="F1" s="83"/>
      <c r="G1" s="83"/>
      <c r="H1" s="83"/>
      <c r="I1" s="83"/>
    </row>
    <row r="2" spans="2:9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9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9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9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9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9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45766</v>
      </c>
    </row>
    <row r="8" spans="2:9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9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9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9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9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9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9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9" s="15" customFormat="1" ht="20.25" customHeight="1" x14ac:dyDescent="0.2">
      <c r="B15" s="55" t="s">
        <v>16</v>
      </c>
      <c r="C15" s="56">
        <v>45753</v>
      </c>
      <c r="D15" s="57"/>
      <c r="E15" s="74"/>
      <c r="F15" s="74"/>
      <c r="G15" s="57"/>
      <c r="H15" s="147">
        <f>(G15-D15-(F15-E15))*24</f>
        <v>0</v>
      </c>
      <c r="I15" s="148"/>
    </row>
    <row r="16" spans="2:9" s="15" customFormat="1" ht="20.25" customHeight="1" x14ac:dyDescent="0.2">
      <c r="B16" s="97" t="s">
        <v>17</v>
      </c>
      <c r="C16" s="95">
        <v>45754</v>
      </c>
      <c r="D16" s="98"/>
      <c r="E16" s="98"/>
      <c r="F16" s="98"/>
      <c r="G16" s="98"/>
      <c r="H16" s="160">
        <f t="shared" ref="H16:H21" si="0">(G16-D16-(F16-E16))*24</f>
        <v>0</v>
      </c>
      <c r="I16" s="161"/>
    </row>
    <row r="17" spans="2:10" s="15" customFormat="1" ht="20.25" customHeight="1" x14ac:dyDescent="0.2">
      <c r="B17" s="97" t="s">
        <v>19</v>
      </c>
      <c r="C17" s="95">
        <v>45755</v>
      </c>
      <c r="D17" s="98"/>
      <c r="E17" s="98"/>
      <c r="F17" s="98"/>
      <c r="G17" s="98"/>
      <c r="H17" s="160">
        <f t="shared" si="0"/>
        <v>0</v>
      </c>
      <c r="I17" s="161"/>
    </row>
    <row r="18" spans="2:10" s="15" customFormat="1" ht="20.25" customHeight="1" x14ac:dyDescent="0.2">
      <c r="B18" s="78" t="s">
        <v>20</v>
      </c>
      <c r="C18" s="95">
        <v>45756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45757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78" t="s">
        <v>22</v>
      </c>
      <c r="C20" s="95">
        <v>45758</v>
      </c>
      <c r="D20" s="76"/>
      <c r="E20" s="76"/>
      <c r="F20" s="76"/>
      <c r="G20" s="76"/>
      <c r="H20" s="151">
        <f t="shared" si="0"/>
        <v>0</v>
      </c>
      <c r="I20" s="152"/>
    </row>
    <row r="21" spans="2:10" s="15" customFormat="1" ht="20.25" customHeight="1" x14ac:dyDescent="0.2">
      <c r="B21" s="55" t="s">
        <v>23</v>
      </c>
      <c r="C21" s="56">
        <v>45759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45760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49" t="s">
        <v>17</v>
      </c>
      <c r="C23" s="95">
        <v>45761</v>
      </c>
      <c r="D23" s="54"/>
      <c r="E23" s="54"/>
      <c r="F23" s="54"/>
      <c r="G23" s="54"/>
      <c r="H23" s="145">
        <f t="shared" si="1"/>
        <v>0</v>
      </c>
      <c r="I23" s="146"/>
    </row>
    <row r="24" spans="2:10" s="15" customFormat="1" ht="20.25" customHeight="1" x14ac:dyDescent="0.2">
      <c r="B24" s="49" t="s">
        <v>19</v>
      </c>
      <c r="C24" s="95">
        <v>45762</v>
      </c>
      <c r="D24" s="54"/>
      <c r="E24" s="54"/>
      <c r="F24" s="54"/>
      <c r="G24" s="54"/>
      <c r="H24" s="145">
        <f t="shared" si="1"/>
        <v>0</v>
      </c>
      <c r="I24" s="146"/>
    </row>
    <row r="25" spans="2:10" s="15" customFormat="1" ht="20.25" customHeight="1" x14ac:dyDescent="0.2">
      <c r="B25" s="78" t="s">
        <v>20</v>
      </c>
      <c r="C25" s="95">
        <v>45763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5">
        <v>45764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43" t="s">
        <v>22</v>
      </c>
      <c r="C27" s="51">
        <v>45765</v>
      </c>
      <c r="D27" s="58"/>
      <c r="E27" s="58"/>
      <c r="F27" s="58"/>
      <c r="G27" s="58"/>
      <c r="H27" s="143">
        <f t="shared" si="1"/>
        <v>0</v>
      </c>
      <c r="I27" s="144"/>
      <c r="J27" s="92" t="s">
        <v>39</v>
      </c>
    </row>
    <row r="28" spans="2:10" s="15" customFormat="1" ht="20.25" customHeight="1" x14ac:dyDescent="0.2">
      <c r="B28" s="55" t="s">
        <v>23</v>
      </c>
      <c r="C28" s="56">
        <v>45766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'23 Mar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J42"/>
  <sheetViews>
    <sheetView showGridLines="0" showRowColHeaders="0" zoomScale="85" zoomScaleNormal="85" workbookViewId="0">
      <selection activeCell="F26" sqref="F26"/>
    </sheetView>
  </sheetViews>
  <sheetFormatPr defaultColWidth="9.140625" defaultRowHeight="14.25" x14ac:dyDescent="0.2"/>
  <cols>
    <col min="1" max="1" width="9.140625" style="5"/>
    <col min="2" max="2" width="13.85546875" style="5" customWidth="1"/>
    <col min="3" max="3" width="12" style="5" customWidth="1"/>
    <col min="4" max="7" width="14.7109375" style="5" customWidth="1"/>
    <col min="8" max="8" width="2.140625" style="5" customWidth="1"/>
    <col min="9" max="9" width="12.85546875" style="5" customWidth="1"/>
    <col min="10" max="10" width="11.42578125" style="5" customWidth="1"/>
    <col min="11" max="16384" width="9.140625" style="5"/>
  </cols>
  <sheetData>
    <row r="1" spans="2:10" ht="14.25" customHeight="1" x14ac:dyDescent="0.2">
      <c r="F1" s="83"/>
      <c r="G1" s="83"/>
      <c r="H1" s="83"/>
      <c r="I1" s="83"/>
    </row>
    <row r="2" spans="2:10" s="15" customFormat="1" ht="26.25" customHeight="1" x14ac:dyDescent="0.2">
      <c r="B2" s="100"/>
      <c r="C2" s="100"/>
      <c r="D2" s="100"/>
      <c r="E2" s="101" t="s">
        <v>0</v>
      </c>
      <c r="F2" s="102"/>
      <c r="G2" s="102"/>
      <c r="H2" s="102"/>
      <c r="I2" s="102"/>
    </row>
    <row r="3" spans="2:10" s="15" customFormat="1" ht="25.5" customHeight="1" x14ac:dyDescent="0.2">
      <c r="B3" s="100"/>
      <c r="C3" s="100"/>
      <c r="D3" s="100"/>
      <c r="E3" s="101"/>
      <c r="F3" s="102"/>
      <c r="G3" s="102"/>
      <c r="H3" s="102"/>
      <c r="I3" s="102"/>
    </row>
    <row r="4" spans="2:10" s="15" customFormat="1" ht="12" customHeight="1" thickBot="1" x14ac:dyDescent="0.25">
      <c r="B4" s="80"/>
      <c r="C4" s="80"/>
      <c r="D4" s="80"/>
      <c r="E4" s="82"/>
      <c r="F4" s="82"/>
      <c r="G4" s="82"/>
      <c r="H4" s="82"/>
      <c r="I4" s="82"/>
    </row>
    <row r="5" spans="2:10" s="15" customFormat="1" ht="19.5" customHeight="1" x14ac:dyDescent="0.2">
      <c r="B5" s="103" t="s">
        <v>1</v>
      </c>
      <c r="C5" s="104"/>
      <c r="D5" s="114">
        <f>'29 Dec 2024'!D5:F6</f>
        <v>0</v>
      </c>
      <c r="E5" s="115"/>
      <c r="F5" s="116"/>
      <c r="G5" s="139" t="s">
        <v>2</v>
      </c>
      <c r="H5" s="140"/>
      <c r="I5" s="120">
        <f>'29 Dec 2024'!I5:I6</f>
        <v>0</v>
      </c>
    </row>
    <row r="6" spans="2:10" s="15" customFormat="1" ht="24.75" customHeight="1" x14ac:dyDescent="0.2">
      <c r="B6" s="105"/>
      <c r="C6" s="106"/>
      <c r="D6" s="117"/>
      <c r="E6" s="118"/>
      <c r="F6" s="119"/>
      <c r="G6" s="141"/>
      <c r="H6" s="142"/>
      <c r="I6" s="121"/>
    </row>
    <row r="7" spans="2:10" s="15" customFormat="1" ht="24.75" customHeight="1" x14ac:dyDescent="0.2">
      <c r="B7" s="107" t="s">
        <v>3</v>
      </c>
      <c r="C7" s="108"/>
      <c r="D7" s="125">
        <f>'29 Dec 2024'!D7:E8</f>
        <v>0</v>
      </c>
      <c r="E7" s="126"/>
      <c r="F7" s="16" t="s">
        <v>4</v>
      </c>
      <c r="G7" s="133" t="s">
        <v>5</v>
      </c>
      <c r="H7" s="134"/>
      <c r="I7" s="137">
        <f>SUM(C28)</f>
        <v>45780</v>
      </c>
    </row>
    <row r="8" spans="2:10" s="15" customFormat="1" ht="27.75" customHeight="1" thickBot="1" x14ac:dyDescent="0.25">
      <c r="B8" s="109"/>
      <c r="C8" s="110"/>
      <c r="D8" s="127"/>
      <c r="E8" s="128"/>
      <c r="F8" s="25">
        <f>'29 Dec 2024'!F8</f>
        <v>0</v>
      </c>
      <c r="G8" s="135"/>
      <c r="H8" s="136"/>
      <c r="I8" s="138"/>
    </row>
    <row r="9" spans="2:10" s="1" customFormat="1" ht="12" x14ac:dyDescent="0.2">
      <c r="B9" s="26"/>
      <c r="C9" s="59"/>
      <c r="D9" s="59"/>
      <c r="E9" s="59"/>
      <c r="F9" s="59"/>
      <c r="G9" s="59"/>
      <c r="H9" s="59"/>
      <c r="I9" s="60"/>
    </row>
    <row r="10" spans="2:10" s="1" customFormat="1" ht="12" x14ac:dyDescent="0.2">
      <c r="B10" s="23" t="s">
        <v>6</v>
      </c>
      <c r="C10" s="61" t="s">
        <v>7</v>
      </c>
      <c r="D10" s="62"/>
      <c r="E10" s="62"/>
      <c r="F10" s="62"/>
      <c r="G10" s="62"/>
      <c r="H10" s="62"/>
      <c r="I10" s="63"/>
    </row>
    <row r="11" spans="2:10" s="1" customFormat="1" ht="12" x14ac:dyDescent="0.2">
      <c r="B11" s="23"/>
      <c r="C11" s="61" t="s">
        <v>8</v>
      </c>
      <c r="D11" s="62"/>
      <c r="E11" s="62"/>
      <c r="F11" s="62"/>
      <c r="G11" s="62"/>
      <c r="H11" s="62"/>
      <c r="I11" s="63"/>
    </row>
    <row r="12" spans="2:10" s="1" customFormat="1" ht="12" x14ac:dyDescent="0.2">
      <c r="B12" s="24"/>
      <c r="C12" s="64" t="s">
        <v>9</v>
      </c>
      <c r="D12" s="62"/>
      <c r="E12" s="65"/>
      <c r="F12" s="65"/>
      <c r="G12" s="65"/>
      <c r="H12" s="65"/>
      <c r="I12" s="66"/>
    </row>
    <row r="13" spans="2:10" s="1" customFormat="1" ht="12.75" thickBot="1" x14ac:dyDescent="0.25">
      <c r="B13" s="27"/>
      <c r="C13" s="67"/>
      <c r="D13" s="67"/>
      <c r="E13" s="67"/>
      <c r="F13" s="67"/>
      <c r="G13" s="67"/>
      <c r="H13" s="67"/>
      <c r="I13" s="68"/>
    </row>
    <row r="14" spans="2:10" s="14" customFormat="1" ht="22.5" customHeight="1" x14ac:dyDescent="0.2">
      <c r="B14" s="48" t="s">
        <v>10</v>
      </c>
      <c r="C14" s="41" t="s">
        <v>11</v>
      </c>
      <c r="D14" s="41" t="s">
        <v>12</v>
      </c>
      <c r="E14" s="130" t="s">
        <v>13</v>
      </c>
      <c r="F14" s="132"/>
      <c r="G14" s="41" t="s">
        <v>14</v>
      </c>
      <c r="H14" s="130" t="s">
        <v>15</v>
      </c>
      <c r="I14" s="131"/>
    </row>
    <row r="15" spans="2:10" s="15" customFormat="1" ht="20.25" customHeight="1" x14ac:dyDescent="0.2">
      <c r="B15" s="55" t="s">
        <v>16</v>
      </c>
      <c r="C15" s="56">
        <v>45767</v>
      </c>
      <c r="D15" s="57"/>
      <c r="E15" s="74"/>
      <c r="F15" s="74"/>
      <c r="G15" s="57"/>
      <c r="H15" s="147">
        <f>(G15-D15-(F15-E15))*24</f>
        <v>0</v>
      </c>
      <c r="I15" s="148"/>
    </row>
    <row r="16" spans="2:10" s="15" customFormat="1" ht="20.25" customHeight="1" x14ac:dyDescent="0.2">
      <c r="B16" s="43" t="s">
        <v>17</v>
      </c>
      <c r="C16" s="51">
        <v>45768</v>
      </c>
      <c r="D16" s="58"/>
      <c r="E16" s="58"/>
      <c r="F16" s="58"/>
      <c r="G16" s="58"/>
      <c r="H16" s="143">
        <f t="shared" ref="H16:H21" si="0">(G16-D16-(F16-E16))*24</f>
        <v>0</v>
      </c>
      <c r="I16" s="144"/>
      <c r="J16" s="92" t="s">
        <v>40</v>
      </c>
    </row>
    <row r="17" spans="2:10" s="15" customFormat="1" ht="20.25" customHeight="1" x14ac:dyDescent="0.2">
      <c r="B17" s="43" t="s">
        <v>19</v>
      </c>
      <c r="C17" s="51">
        <v>45769</v>
      </c>
      <c r="D17" s="58"/>
      <c r="E17" s="58"/>
      <c r="F17" s="58"/>
      <c r="G17" s="58"/>
      <c r="H17" s="143">
        <f t="shared" si="0"/>
        <v>0</v>
      </c>
      <c r="I17" s="144"/>
      <c r="J17" s="92" t="s">
        <v>41</v>
      </c>
    </row>
    <row r="18" spans="2:10" s="15" customFormat="1" ht="20.25" customHeight="1" x14ac:dyDescent="0.2">
      <c r="B18" s="78" t="s">
        <v>20</v>
      </c>
      <c r="C18" s="96">
        <v>45770</v>
      </c>
      <c r="D18" s="76"/>
      <c r="E18" s="76"/>
      <c r="F18" s="76"/>
      <c r="G18" s="76"/>
      <c r="H18" s="151">
        <f t="shared" si="0"/>
        <v>0</v>
      </c>
      <c r="I18" s="152"/>
    </row>
    <row r="19" spans="2:10" s="15" customFormat="1" ht="20.25" customHeight="1" x14ac:dyDescent="0.2">
      <c r="B19" s="78" t="s">
        <v>21</v>
      </c>
      <c r="C19" s="95">
        <v>45771</v>
      </c>
      <c r="D19" s="76"/>
      <c r="E19" s="76"/>
      <c r="F19" s="76"/>
      <c r="G19" s="76"/>
      <c r="H19" s="151">
        <f t="shared" si="0"/>
        <v>0</v>
      </c>
      <c r="I19" s="152"/>
    </row>
    <row r="20" spans="2:10" s="15" customFormat="1" ht="20.25" customHeight="1" x14ac:dyDescent="0.2">
      <c r="B20" s="43" t="s">
        <v>22</v>
      </c>
      <c r="C20" s="51">
        <v>45772</v>
      </c>
      <c r="D20" s="58"/>
      <c r="E20" s="58"/>
      <c r="F20" s="58"/>
      <c r="G20" s="58"/>
      <c r="H20" s="143">
        <f t="shared" si="0"/>
        <v>0</v>
      </c>
      <c r="I20" s="144"/>
      <c r="J20" s="92" t="s">
        <v>49</v>
      </c>
    </row>
    <row r="21" spans="2:10" s="15" customFormat="1" ht="20.25" customHeight="1" x14ac:dyDescent="0.2">
      <c r="B21" s="55" t="s">
        <v>23</v>
      </c>
      <c r="C21" s="56">
        <v>45773</v>
      </c>
      <c r="D21" s="73"/>
      <c r="E21" s="73"/>
      <c r="F21" s="73"/>
      <c r="G21" s="73"/>
      <c r="H21" s="147">
        <f t="shared" si="0"/>
        <v>0</v>
      </c>
      <c r="I21" s="148"/>
    </row>
    <row r="22" spans="2:10" s="15" customFormat="1" ht="20.25" customHeight="1" x14ac:dyDescent="0.2">
      <c r="B22" s="55" t="s">
        <v>16</v>
      </c>
      <c r="C22" s="56">
        <v>45774</v>
      </c>
      <c r="D22" s="73"/>
      <c r="E22" s="73"/>
      <c r="F22" s="73"/>
      <c r="G22" s="73"/>
      <c r="H22" s="147">
        <f t="shared" ref="H22:H28" si="1">(G22-D22-(F22-E22))*24</f>
        <v>0</v>
      </c>
      <c r="I22" s="148"/>
    </row>
    <row r="23" spans="2:10" s="15" customFormat="1" ht="20.25" customHeight="1" x14ac:dyDescent="0.2">
      <c r="B23" s="78" t="s">
        <v>17</v>
      </c>
      <c r="C23" s="96">
        <v>45775</v>
      </c>
      <c r="D23" s="76"/>
      <c r="E23" s="76"/>
      <c r="F23" s="76"/>
      <c r="G23" s="76"/>
      <c r="H23" s="151">
        <f t="shared" si="1"/>
        <v>0</v>
      </c>
      <c r="I23" s="152"/>
    </row>
    <row r="24" spans="2:10" s="15" customFormat="1" ht="20.25" customHeight="1" x14ac:dyDescent="0.2">
      <c r="B24" s="78" t="s">
        <v>19</v>
      </c>
      <c r="C24" s="96">
        <v>45776</v>
      </c>
      <c r="D24" s="76"/>
      <c r="E24" s="76"/>
      <c r="F24" s="76"/>
      <c r="G24" s="76"/>
      <c r="H24" s="151">
        <f t="shared" si="1"/>
        <v>0</v>
      </c>
      <c r="I24" s="152"/>
    </row>
    <row r="25" spans="2:10" s="15" customFormat="1" ht="20.25" customHeight="1" x14ac:dyDescent="0.2">
      <c r="B25" s="78" t="s">
        <v>20</v>
      </c>
      <c r="C25" s="96">
        <v>45777</v>
      </c>
      <c r="D25" s="76"/>
      <c r="E25" s="76"/>
      <c r="F25" s="76"/>
      <c r="G25" s="76"/>
      <c r="H25" s="151">
        <f t="shared" si="1"/>
        <v>0</v>
      </c>
      <c r="I25" s="152"/>
    </row>
    <row r="26" spans="2:10" s="15" customFormat="1" ht="20.25" customHeight="1" x14ac:dyDescent="0.2">
      <c r="B26" s="78" t="s">
        <v>21</v>
      </c>
      <c r="C26" s="96">
        <v>45778</v>
      </c>
      <c r="D26" s="76"/>
      <c r="E26" s="76"/>
      <c r="F26" s="76"/>
      <c r="G26" s="76"/>
      <c r="H26" s="151">
        <f t="shared" si="1"/>
        <v>0</v>
      </c>
      <c r="I26" s="152"/>
    </row>
    <row r="27" spans="2:10" s="15" customFormat="1" ht="20.25" customHeight="1" x14ac:dyDescent="0.2">
      <c r="B27" s="78" t="s">
        <v>22</v>
      </c>
      <c r="C27" s="96">
        <v>45779</v>
      </c>
      <c r="D27" s="76"/>
      <c r="E27" s="76"/>
      <c r="F27" s="76"/>
      <c r="G27" s="76"/>
      <c r="H27" s="151">
        <f t="shared" si="1"/>
        <v>0</v>
      </c>
      <c r="I27" s="152"/>
    </row>
    <row r="28" spans="2:10" s="15" customFormat="1" ht="20.25" customHeight="1" x14ac:dyDescent="0.2">
      <c r="B28" s="55" t="s">
        <v>23</v>
      </c>
      <c r="C28" s="56">
        <v>45780</v>
      </c>
      <c r="D28" s="73"/>
      <c r="E28" s="73"/>
      <c r="F28" s="73"/>
      <c r="G28" s="73"/>
      <c r="H28" s="147">
        <f t="shared" si="1"/>
        <v>0</v>
      </c>
      <c r="I28" s="148"/>
    </row>
    <row r="29" spans="2:10" s="15" customFormat="1" ht="22.5" customHeight="1" thickBot="1" x14ac:dyDescent="0.25">
      <c r="B29" s="112" t="s">
        <v>24</v>
      </c>
      <c r="C29" s="113"/>
      <c r="D29" s="113"/>
      <c r="E29" s="113"/>
      <c r="F29" s="113"/>
      <c r="G29" s="113"/>
      <c r="H29" s="149">
        <f>SUM(H15:I28)</f>
        <v>0</v>
      </c>
      <c r="I29" s="150"/>
    </row>
    <row r="30" spans="2:10" ht="15" thickBot="1" x14ac:dyDescent="0.25">
      <c r="B30" s="6"/>
      <c r="C30" s="6"/>
      <c r="D30" s="6"/>
      <c r="E30" s="7"/>
      <c r="F30" s="7"/>
      <c r="G30" s="7"/>
      <c r="H30" s="7"/>
      <c r="I30" s="7"/>
      <c r="J30" s="8"/>
    </row>
    <row r="31" spans="2:10" s="15" customFormat="1" ht="20.25" customHeight="1" thickBot="1" x14ac:dyDescent="0.25">
      <c r="B31" s="36" t="s">
        <v>51</v>
      </c>
      <c r="C31" s="37">
        <f>'29 Dec 2024'!C31</f>
        <v>0</v>
      </c>
      <c r="D31" s="17" t="s">
        <v>25</v>
      </c>
      <c r="E31" s="122" t="s">
        <v>26</v>
      </c>
      <c r="F31" s="129"/>
      <c r="G31" s="122" t="s">
        <v>27</v>
      </c>
      <c r="H31" s="123"/>
      <c r="I31" s="124"/>
    </row>
    <row r="32" spans="2:10" s="15" customFormat="1" ht="20.25" customHeight="1" thickBot="1" x14ac:dyDescent="0.25">
      <c r="B32" s="28" t="s">
        <v>28</v>
      </c>
      <c r="C32" s="18"/>
      <c r="D32" s="19"/>
      <c r="E32" s="32"/>
      <c r="F32" s="33">
        <f>'06 Apr 2025'!I32</f>
        <v>0</v>
      </c>
      <c r="G32" s="35"/>
      <c r="H32" s="34"/>
      <c r="I32" s="22">
        <f>H29+F32</f>
        <v>0</v>
      </c>
    </row>
    <row r="33" spans="2:10" ht="15" x14ac:dyDescent="0.25">
      <c r="B33" s="84" t="s">
        <v>29</v>
      </c>
      <c r="C33" s="84"/>
      <c r="D33" s="84"/>
      <c r="E33" s="6"/>
      <c r="G33" s="9"/>
      <c r="H33" s="10"/>
      <c r="I33" s="29"/>
    </row>
    <row r="34" spans="2:10" s="15" customFormat="1" ht="20.25" customHeight="1" thickBot="1" x14ac:dyDescent="0.25">
      <c r="B34" s="85" t="s">
        <v>30</v>
      </c>
      <c r="C34" s="85"/>
      <c r="D34" s="85"/>
      <c r="E34" s="20"/>
      <c r="F34" s="20"/>
      <c r="G34" s="46" t="s">
        <v>31</v>
      </c>
      <c r="H34" s="20"/>
      <c r="I34" s="30">
        <f>C31-I32</f>
        <v>0</v>
      </c>
      <c r="J34" s="21"/>
    </row>
    <row r="35" spans="2:10" ht="15.75" thickTop="1" x14ac:dyDescent="0.25">
      <c r="B35" s="6"/>
      <c r="C35" s="6"/>
      <c r="D35" s="6"/>
      <c r="E35" s="6"/>
      <c r="F35" s="6"/>
      <c r="G35" s="11"/>
      <c r="H35" s="6"/>
      <c r="I35" s="11"/>
      <c r="J35" s="12"/>
    </row>
    <row r="36" spans="2:10" s="1" customFormat="1" ht="27.75" customHeight="1" x14ac:dyDescent="0.2">
      <c r="B36" s="31" t="s">
        <v>32</v>
      </c>
      <c r="C36" s="2"/>
      <c r="D36" s="4"/>
      <c r="E36" s="4"/>
      <c r="F36" s="4"/>
      <c r="G36" s="45" t="s">
        <v>33</v>
      </c>
      <c r="H36" s="4"/>
      <c r="I36" s="4"/>
    </row>
    <row r="37" spans="2:10" s="1" customFormat="1" ht="12.75" customHeight="1" x14ac:dyDescent="0.2">
      <c r="B37" s="2"/>
      <c r="C37" s="2"/>
      <c r="D37" s="2"/>
      <c r="E37" s="2"/>
      <c r="F37" s="2"/>
      <c r="G37" s="3"/>
      <c r="H37" s="2"/>
      <c r="I37" s="2"/>
    </row>
    <row r="38" spans="2:10" s="1" customFormat="1" ht="12" x14ac:dyDescent="0.2">
      <c r="B38" s="31" t="s">
        <v>34</v>
      </c>
      <c r="C38" s="2"/>
      <c r="D38" s="2"/>
      <c r="E38" s="2"/>
      <c r="F38" s="2"/>
      <c r="G38" s="3"/>
      <c r="H38" s="2"/>
      <c r="I38" s="2"/>
    </row>
    <row r="39" spans="2:10" s="1" customFormat="1" ht="12" x14ac:dyDescent="0.2">
      <c r="B39" s="31" t="s">
        <v>35</v>
      </c>
      <c r="C39" s="2"/>
      <c r="D39" s="2"/>
      <c r="E39" s="2"/>
      <c r="F39" s="2"/>
      <c r="G39" s="3"/>
      <c r="H39" s="2"/>
      <c r="I39" s="2"/>
    </row>
    <row r="40" spans="2:10" s="1" customFormat="1" ht="12" x14ac:dyDescent="0.2">
      <c r="B40" s="31" t="s">
        <v>36</v>
      </c>
      <c r="C40" s="2"/>
      <c r="D40" s="4"/>
      <c r="E40" s="4"/>
      <c r="F40" s="4"/>
      <c r="G40" s="45" t="s">
        <v>33</v>
      </c>
      <c r="H40" s="4"/>
      <c r="I40" s="4"/>
    </row>
    <row r="41" spans="2:10" ht="17.25" customHeight="1" x14ac:dyDescent="0.2">
      <c r="B41" s="111"/>
      <c r="C41" s="111"/>
      <c r="D41" s="111"/>
      <c r="E41" s="111"/>
      <c r="F41" s="111"/>
      <c r="G41" s="111"/>
      <c r="H41" s="111"/>
      <c r="I41" s="111"/>
    </row>
    <row r="42" spans="2:10" x14ac:dyDescent="0.2">
      <c r="I42" s="13"/>
    </row>
  </sheetData>
  <mergeCells count="31">
    <mergeCell ref="H29:I29"/>
    <mergeCell ref="B41:I41"/>
    <mergeCell ref="H15:I15"/>
    <mergeCell ref="B29:G29"/>
    <mergeCell ref="E31:F31"/>
    <mergeCell ref="G31:I31"/>
    <mergeCell ref="H16:I16"/>
    <mergeCell ref="H17:I17"/>
    <mergeCell ref="H18:I18"/>
    <mergeCell ref="H19:I19"/>
    <mergeCell ref="H21:I21"/>
    <mergeCell ref="H22:I22"/>
    <mergeCell ref="H20:I20"/>
    <mergeCell ref="H23:I23"/>
    <mergeCell ref="H24:I24"/>
    <mergeCell ref="H25:I25"/>
    <mergeCell ref="H26:I26"/>
    <mergeCell ref="H27:I27"/>
    <mergeCell ref="H28:I28"/>
    <mergeCell ref="B7:C8"/>
    <mergeCell ref="D7:E8"/>
    <mergeCell ref="G7:H8"/>
    <mergeCell ref="I7:I8"/>
    <mergeCell ref="E14:F14"/>
    <mergeCell ref="H14:I14"/>
    <mergeCell ref="B2:D3"/>
    <mergeCell ref="E2:I3"/>
    <mergeCell ref="B5:C6"/>
    <mergeCell ref="D5:F6"/>
    <mergeCell ref="G5:H6"/>
    <mergeCell ref="I5:I6"/>
  </mergeCells>
  <printOptions horizontalCentered="1"/>
  <pageMargins left="0.23622047244094491" right="0.23622047244094491" top="0.51181102362204722" bottom="0.47244094488188981" header="0.31496062992125984" footer="0.31496062992125984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CE1D8AB9BC444781D23D28551692AE" ma:contentTypeVersion="7640" ma:contentTypeDescription="Create a new document." ma:contentTypeScope="" ma:versionID="b3cc672059c6825f7ed41faf98c6ca9a">
  <xsd:schema xmlns:xsd="http://www.w3.org/2001/XMLSchema" xmlns:xs="http://www.w3.org/2001/XMLSchema" xmlns:p="http://schemas.microsoft.com/office/2006/metadata/properties" xmlns:ns2="e39818f0-b86a-435d-8fb9-cd10e1f05f4d" xmlns:ns3="5fafe374-8569-472b-8d6d-2e727759c04d" targetNamespace="http://schemas.microsoft.com/office/2006/metadata/properties" ma:root="true" ma:fieldsID="720b2a542a1c5687d649a9897f7636ad" ns2:_="" ns3:_="">
    <xsd:import namespace="e39818f0-b86a-435d-8fb9-cd10e1f05f4d"/>
    <xsd:import namespace="5fafe374-8569-472b-8d6d-2e727759c0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Description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818f0-b86a-435d-8fb9-cd10e1f05f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967314bd-1606-42d9-b7c7-dc03a10c388b}" ma:internalName="TaxCatchAll" ma:showField="CatchAllData" ma:web="e39818f0-b86a-435d-8fb9-cd10e1f05f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fe374-8569-472b-8d6d-2e727759c0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Description" ma:index="19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5c4b21c-4a25-40c1-82fe-fef023c60d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818f0-b86a-435d-8fb9-cd10e1f05f4d" xsi:nil="true"/>
    <lcf76f155ced4ddcb4097134ff3c332f xmlns="5fafe374-8569-472b-8d6d-2e727759c04d">
      <Terms xmlns="http://schemas.microsoft.com/office/infopath/2007/PartnerControls"/>
    </lcf76f155ced4ddcb4097134ff3c332f>
    <Description xmlns="5fafe374-8569-472b-8d6d-2e727759c04d" xsi:nil="true"/>
    <_dlc_DocId xmlns="e39818f0-b86a-435d-8fb9-cd10e1f05f4d">MRU3PS7DZPM2-36038109-73514</_dlc_DocId>
    <_dlc_DocIdUrl xmlns="e39818f0-b86a-435d-8fb9-cd10e1f05f4d">
      <Url>https://federationuniversity.sharepoint.com/sites/FedUni/chief-operating-office/human-resources/_layouts/15/DocIdRedir.aspx?ID=MRU3PS7DZPM2-36038109-73514</Url>
      <Description>MRU3PS7DZPM2-36038109-73514</Description>
    </_dlc_DocIdUrl>
  </documentManagement>
</p:properties>
</file>

<file path=customXml/itemProps1.xml><?xml version="1.0" encoding="utf-8"?>
<ds:datastoreItem xmlns:ds="http://schemas.openxmlformats.org/officeDocument/2006/customXml" ds:itemID="{33BF388C-C942-44A0-A0F5-E848503C9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818f0-b86a-435d-8fb9-cd10e1f05f4d"/>
    <ds:schemaRef ds:uri="5fafe374-8569-472b-8d6d-2e727759c0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5BE9D3-E51E-4DA3-9D39-6E3370E696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0A254-9859-498A-A623-67DBD4A293D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7527B9C-0269-43D7-91E5-65F6B4901D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e39818f0-b86a-435d-8fb9-cd10e1f05f4d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5fafe374-8569-472b-8d6d-2e727759c04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27</vt:i4>
      </vt:variant>
    </vt:vector>
  </HeadingPairs>
  <TitlesOfParts>
    <vt:vector size="54" baseType="lpstr">
      <vt:lpstr>29 Dec 2024</vt:lpstr>
      <vt:lpstr>12 Jan 2025</vt:lpstr>
      <vt:lpstr>26 Jan 2025</vt:lpstr>
      <vt:lpstr>09 Feb 2025</vt:lpstr>
      <vt:lpstr>23 Feb 2025</vt:lpstr>
      <vt:lpstr>09 Mar 2025</vt:lpstr>
      <vt:lpstr>23 Mar 2025</vt:lpstr>
      <vt:lpstr>06 Apr 2025</vt:lpstr>
      <vt:lpstr>20 Apr 2025</vt:lpstr>
      <vt:lpstr>04 May 2025</vt:lpstr>
      <vt:lpstr>18 May 2025</vt:lpstr>
      <vt:lpstr>01 Jun 2025</vt:lpstr>
      <vt:lpstr>15 Jun 2025</vt:lpstr>
      <vt:lpstr>29 Jun 2025</vt:lpstr>
      <vt:lpstr>13 Jul 2025</vt:lpstr>
      <vt:lpstr>27 Jul 2025</vt:lpstr>
      <vt:lpstr>10 Aug 2025</vt:lpstr>
      <vt:lpstr>24 Aug 2025</vt:lpstr>
      <vt:lpstr>07 Sep 2025</vt:lpstr>
      <vt:lpstr>21 Sep 2025</vt:lpstr>
      <vt:lpstr>05 Oct 2025</vt:lpstr>
      <vt:lpstr>19 Oct 2025</vt:lpstr>
      <vt:lpstr>02 Nov 2025</vt:lpstr>
      <vt:lpstr>16 Nov 2025</vt:lpstr>
      <vt:lpstr>30 Nov 2025</vt:lpstr>
      <vt:lpstr>14 Dec 2025</vt:lpstr>
      <vt:lpstr>28 Dec 2025</vt:lpstr>
      <vt:lpstr>'01 Jun 2025'!Print_Area</vt:lpstr>
      <vt:lpstr>'02 Nov 2025'!Print_Area</vt:lpstr>
      <vt:lpstr>'04 May 2025'!Print_Area</vt:lpstr>
      <vt:lpstr>'05 Oct 2025'!Print_Area</vt:lpstr>
      <vt:lpstr>'06 Apr 2025'!Print_Area</vt:lpstr>
      <vt:lpstr>'07 Sep 2025'!Print_Area</vt:lpstr>
      <vt:lpstr>'09 Feb 2025'!Print_Area</vt:lpstr>
      <vt:lpstr>'09 Mar 2025'!Print_Area</vt:lpstr>
      <vt:lpstr>'10 Aug 2025'!Print_Area</vt:lpstr>
      <vt:lpstr>'12 Jan 2025'!Print_Area</vt:lpstr>
      <vt:lpstr>'13 Jul 2025'!Print_Area</vt:lpstr>
      <vt:lpstr>'14 Dec 2025'!Print_Area</vt:lpstr>
      <vt:lpstr>'15 Jun 2025'!Print_Area</vt:lpstr>
      <vt:lpstr>'16 Nov 2025'!Print_Area</vt:lpstr>
      <vt:lpstr>'18 May 2025'!Print_Area</vt:lpstr>
      <vt:lpstr>'19 Oct 2025'!Print_Area</vt:lpstr>
      <vt:lpstr>'20 Apr 2025'!Print_Area</vt:lpstr>
      <vt:lpstr>'21 Sep 2025'!Print_Area</vt:lpstr>
      <vt:lpstr>'23 Feb 2025'!Print_Area</vt:lpstr>
      <vt:lpstr>'23 Mar 2025'!Print_Area</vt:lpstr>
      <vt:lpstr>'24 Aug 2025'!Print_Area</vt:lpstr>
      <vt:lpstr>'26 Jan 2025'!Print_Area</vt:lpstr>
      <vt:lpstr>'27 Jul 2025'!Print_Area</vt:lpstr>
      <vt:lpstr>'28 Dec 2025'!Print_Area</vt:lpstr>
      <vt:lpstr>'29 Dec 2024'!Print_Area</vt:lpstr>
      <vt:lpstr>'29 Jun 2025'!Print_Area</vt:lpstr>
      <vt:lpstr>'30 Nov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Federation University</dc:creator>
  <cp:keywords/>
  <dc:description/>
  <cp:lastModifiedBy>Talisa Noonan</cp:lastModifiedBy>
  <cp:revision/>
  <dcterms:created xsi:type="dcterms:W3CDTF">1998-03-25T05:32:52Z</dcterms:created>
  <dcterms:modified xsi:type="dcterms:W3CDTF">2024-10-11T01:34:33Z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0x0101008FCE1D8AB9BC444781D23D28551692AE</vt:lpwstr>
  </property>
  <property fmtid="{D5CDD505-2E9C-101B-9397-08002B2CF9AE}" pid="3" name="Order">
    <vt:r8>100</vt:r8>
  </property>
  <property fmtid="{D5CDD505-2E9C-101B-9397-08002B2CF9AE}" pid="4" name="_dlc_DocIdItemGuid">
    <vt:lpwstr>ace2de46-f45f-4374-8bae-b3faef57933c</vt:lpwstr>
  </property>
  <property fmtid="{D5CDD505-2E9C-101B-9397-08002B2CF9AE}" pid="5" name="MediaServiceImageTags">
    <vt:lpwstr/>
  </property>
</Properties>
</file>