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nash\OneDrive - Federation University Australia\Desktop\"/>
    </mc:Choice>
  </mc:AlternateContent>
  <xr:revisionPtr revIDLastSave="6" documentId="8_{843AEB6E-1DDD-4797-B6DE-7E5FFFE3F639}" xr6:coauthVersionLast="44" xr6:coauthVersionMax="47" xr10:uidLastSave="{D779855D-2D02-4DC3-824B-F3B120E0F60D}"/>
  <bookViews>
    <workbookView xWindow="-120" yWindow="-120" windowWidth="29040" windowHeight="15840" tabRatio="933" firstSheet="10" activeTab="20" xr2:uid="{00000000-000D-0000-FFFF-FFFF00000000}"/>
  </bookViews>
  <sheets>
    <sheet name="1 Jan 2023" sheetId="48" r:id="rId1"/>
    <sheet name="15 Jan 2023" sheetId="79" r:id="rId2"/>
    <sheet name="29 Jan 2023" sheetId="80" r:id="rId3"/>
    <sheet name="12 Feb 2023" sheetId="81" r:id="rId4"/>
    <sheet name="26 Feb 2023" sheetId="82" r:id="rId5"/>
    <sheet name="12 Mar 2023" sheetId="83" r:id="rId6"/>
    <sheet name="26 Mar 2023" sheetId="84" r:id="rId7"/>
    <sheet name="9 Apr 2023" sheetId="85" r:id="rId8"/>
    <sheet name="23 Apr 2023" sheetId="86" r:id="rId9"/>
    <sheet name="7 May 2023" sheetId="87" r:id="rId10"/>
    <sheet name="21 May 2023" sheetId="88" r:id="rId11"/>
    <sheet name="4 Jun 2023" sheetId="89" r:id="rId12"/>
    <sheet name="18 Jun 2023" sheetId="90" r:id="rId13"/>
    <sheet name="2 July 2023" sheetId="91" r:id="rId14"/>
    <sheet name="16 Jul 2023" sheetId="92" r:id="rId15"/>
    <sheet name="30 Jul 2023" sheetId="93" r:id="rId16"/>
    <sheet name="13 Aug 2023" sheetId="94" r:id="rId17"/>
    <sheet name="27 Aug 2023" sheetId="95" r:id="rId18"/>
    <sheet name="10 Sep 2023" sheetId="96" r:id="rId19"/>
    <sheet name="24 Sep 2023" sheetId="97" r:id="rId20"/>
    <sheet name="8 Oct 2023" sheetId="98" r:id="rId21"/>
    <sheet name="22 Oct 2023" sheetId="99" r:id="rId22"/>
    <sheet name="5 Nov 2023" sheetId="100" r:id="rId23"/>
    <sheet name="19 Nov 2023" sheetId="101" r:id="rId24"/>
    <sheet name="3 Dec 2023" sheetId="102" r:id="rId25"/>
    <sheet name="17 Dec 2023" sheetId="106" r:id="rId26"/>
    <sheet name="31 Dec 2023" sheetId="103" r:id="rId27"/>
  </sheets>
  <definedNames>
    <definedName name="_xlnm.Print_Area" localSheetId="0">'1 Jan 2023'!$B$2:$I$43</definedName>
    <definedName name="_xlnm.Print_Area" localSheetId="18">'10 Sep 2023'!$B$2:$I$43</definedName>
    <definedName name="_xlnm.Print_Area" localSheetId="3">'12 Feb 2023'!$B$2:$I$43</definedName>
    <definedName name="_xlnm.Print_Area" localSheetId="5">'12 Mar 2023'!$B$2:$I$43</definedName>
    <definedName name="_xlnm.Print_Area" localSheetId="16">'13 Aug 2023'!$B$2:$I$43</definedName>
    <definedName name="_xlnm.Print_Area" localSheetId="1">'15 Jan 2023'!$B$2:$I$43</definedName>
    <definedName name="_xlnm.Print_Area" localSheetId="14">'16 Jul 2023'!$B$2:$I$43</definedName>
    <definedName name="_xlnm.Print_Area" localSheetId="25">'17 Dec 2023'!$B$2:$I$43</definedName>
    <definedName name="_xlnm.Print_Area" localSheetId="12">'18 Jun 2023'!$B$2:$I$43</definedName>
    <definedName name="_xlnm.Print_Area" localSheetId="23">'19 Nov 2023'!$B$2:$I$43</definedName>
    <definedName name="_xlnm.Print_Area" localSheetId="13">'2 July 2023'!$B$2:$I$43</definedName>
    <definedName name="_xlnm.Print_Area" localSheetId="10">'21 May 2023'!$B$2:$I$43</definedName>
    <definedName name="_xlnm.Print_Area" localSheetId="21">'22 Oct 2023'!$B$2:$I$43</definedName>
    <definedName name="_xlnm.Print_Area" localSheetId="8">'23 Apr 2023'!$B$2:$I$43</definedName>
    <definedName name="_xlnm.Print_Area" localSheetId="19">'24 Sep 2023'!$B$2:$I$43</definedName>
    <definedName name="_xlnm.Print_Area" localSheetId="4">'26 Feb 2023'!$B$2:$I$43</definedName>
    <definedName name="_xlnm.Print_Area" localSheetId="6">'26 Mar 2023'!$B$2:$I$43</definedName>
    <definedName name="_xlnm.Print_Area" localSheetId="17">'27 Aug 2023'!$B$2:$I$43</definedName>
    <definedName name="_xlnm.Print_Area" localSheetId="2">'29 Jan 2023'!$B$2:$I$43</definedName>
    <definedName name="_xlnm.Print_Area" localSheetId="24">'3 Dec 2023'!$B$2:$I$43</definedName>
    <definedName name="_xlnm.Print_Area" localSheetId="15">'30 Jul 2023'!$B$2:$I$43</definedName>
    <definedName name="_xlnm.Print_Area" localSheetId="26">'31 Dec 2023'!$B$2:$I$43</definedName>
    <definedName name="_xlnm.Print_Area" localSheetId="11">'4 Jun 2023'!$B$2:$I$43</definedName>
    <definedName name="_xlnm.Print_Area" localSheetId="22">'5 Nov 2023'!$B$2:$I$43</definedName>
    <definedName name="_xlnm.Print_Area" localSheetId="9">'7 May 2023'!$B$2:$I$43</definedName>
    <definedName name="_xlnm.Print_Area" localSheetId="20">'8 Oct 2023'!$B$2:$I$43</definedName>
    <definedName name="_xlnm.Print_Area" localSheetId="7">'9 Apr 2023'!$B$2:$I$43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06" l="1"/>
  <c r="H17" i="106"/>
  <c r="H18" i="102"/>
  <c r="H17" i="102"/>
  <c r="H17" i="101"/>
  <c r="H16" i="101"/>
  <c r="H29" i="103"/>
  <c r="I7" i="103" l="1"/>
  <c r="H20" i="48" l="1"/>
  <c r="H19" i="48"/>
  <c r="H18" i="48"/>
  <c r="H17" i="48"/>
  <c r="H16" i="48"/>
  <c r="H20" i="106" l="1"/>
  <c r="H21" i="106"/>
  <c r="H22" i="106"/>
  <c r="H23" i="106"/>
  <c r="H24" i="106"/>
  <c r="H25" i="106"/>
  <c r="H26" i="106"/>
  <c r="H27" i="106"/>
  <c r="H28" i="106"/>
  <c r="I7" i="106"/>
  <c r="H24" i="48" l="1"/>
  <c r="H23" i="48"/>
  <c r="H24" i="79" l="1"/>
  <c r="H17" i="100"/>
  <c r="H17" i="99"/>
  <c r="H17" i="90"/>
  <c r="H17" i="91"/>
  <c r="H17" i="92"/>
  <c r="H17" i="93"/>
  <c r="H17" i="94"/>
  <c r="H17" i="95"/>
  <c r="H17" i="96"/>
  <c r="H17" i="97"/>
  <c r="H17" i="98"/>
  <c r="H17" i="89"/>
  <c r="H17" i="82"/>
  <c r="H17" i="83"/>
  <c r="H17" i="84"/>
  <c r="H17" i="85"/>
  <c r="H17" i="86"/>
  <c r="H17" i="87"/>
  <c r="H17" i="88"/>
  <c r="H17" i="81"/>
  <c r="H17" i="79"/>
  <c r="H17" i="80"/>
  <c r="H19" i="106"/>
  <c r="H28" i="96"/>
  <c r="H27" i="96"/>
  <c r="H26" i="96"/>
  <c r="H25" i="96"/>
  <c r="H24" i="96"/>
  <c r="H23" i="96"/>
  <c r="H22" i="96"/>
  <c r="H21" i="96"/>
  <c r="H20" i="96"/>
  <c r="H19" i="96"/>
  <c r="H18" i="96"/>
  <c r="H16" i="96"/>
  <c r="H15" i="96"/>
  <c r="H28" i="97"/>
  <c r="H27" i="97"/>
  <c r="H26" i="97"/>
  <c r="H25" i="97"/>
  <c r="H24" i="97"/>
  <c r="H23" i="97"/>
  <c r="H22" i="97"/>
  <c r="H21" i="97"/>
  <c r="H20" i="97"/>
  <c r="H19" i="97"/>
  <c r="H18" i="97"/>
  <c r="H16" i="97"/>
  <c r="H15" i="97"/>
  <c r="H28" i="98"/>
  <c r="H27" i="98"/>
  <c r="H26" i="98"/>
  <c r="H25" i="98"/>
  <c r="H24" i="98"/>
  <c r="H23" i="98"/>
  <c r="H22" i="98"/>
  <c r="H21" i="98"/>
  <c r="H20" i="98"/>
  <c r="H19" i="98"/>
  <c r="H18" i="98"/>
  <c r="H16" i="98"/>
  <c r="H15" i="98"/>
  <c r="H28" i="99"/>
  <c r="H27" i="99"/>
  <c r="H26" i="99"/>
  <c r="H25" i="99"/>
  <c r="H24" i="99"/>
  <c r="H23" i="99"/>
  <c r="H22" i="99"/>
  <c r="H21" i="99"/>
  <c r="H20" i="99"/>
  <c r="H19" i="99"/>
  <c r="H18" i="99"/>
  <c r="H16" i="99"/>
  <c r="H15" i="99"/>
  <c r="H28" i="100"/>
  <c r="H27" i="100"/>
  <c r="H26" i="100"/>
  <c r="H25" i="100"/>
  <c r="H24" i="100"/>
  <c r="H23" i="100"/>
  <c r="H22" i="100"/>
  <c r="H21" i="100"/>
  <c r="H20" i="100"/>
  <c r="H19" i="100"/>
  <c r="H18" i="100"/>
  <c r="H16" i="100"/>
  <c r="H15" i="100"/>
  <c r="H28" i="101"/>
  <c r="H27" i="101"/>
  <c r="H26" i="101"/>
  <c r="H25" i="101"/>
  <c r="H24" i="101"/>
  <c r="H23" i="101"/>
  <c r="H22" i="101"/>
  <c r="H21" i="101"/>
  <c r="H20" i="101"/>
  <c r="H19" i="101"/>
  <c r="H18" i="101"/>
  <c r="H15" i="101"/>
  <c r="H28" i="102"/>
  <c r="H27" i="102"/>
  <c r="H26" i="102"/>
  <c r="H25" i="102"/>
  <c r="H24" i="102"/>
  <c r="H23" i="102"/>
  <c r="H22" i="102"/>
  <c r="H21" i="102"/>
  <c r="H20" i="102"/>
  <c r="H19" i="102"/>
  <c r="H16" i="102"/>
  <c r="H15" i="102"/>
  <c r="H28" i="95"/>
  <c r="H27" i="95"/>
  <c r="H26" i="95"/>
  <c r="H25" i="95"/>
  <c r="H24" i="95"/>
  <c r="H23" i="95"/>
  <c r="H22" i="95"/>
  <c r="H21" i="95"/>
  <c r="H20" i="95"/>
  <c r="H19" i="95"/>
  <c r="H18" i="95"/>
  <c r="H16" i="95"/>
  <c r="H15" i="95"/>
  <c r="H28" i="85"/>
  <c r="H27" i="85"/>
  <c r="H26" i="85"/>
  <c r="H25" i="85"/>
  <c r="H24" i="85"/>
  <c r="H23" i="85"/>
  <c r="H22" i="85"/>
  <c r="H21" i="85"/>
  <c r="H20" i="85"/>
  <c r="H19" i="85"/>
  <c r="H18" i="85"/>
  <c r="H16" i="85"/>
  <c r="H15" i="85"/>
  <c r="H28" i="86"/>
  <c r="H27" i="86"/>
  <c r="H26" i="86"/>
  <c r="H25" i="86"/>
  <c r="H24" i="86"/>
  <c r="H23" i="86"/>
  <c r="H22" i="86"/>
  <c r="H21" i="86"/>
  <c r="H20" i="86"/>
  <c r="H19" i="86"/>
  <c r="H18" i="86"/>
  <c r="H16" i="86"/>
  <c r="H15" i="86"/>
  <c r="H28" i="87"/>
  <c r="H27" i="87"/>
  <c r="H26" i="87"/>
  <c r="H25" i="87"/>
  <c r="H24" i="87"/>
  <c r="H23" i="87"/>
  <c r="H22" i="87"/>
  <c r="H21" i="87"/>
  <c r="H20" i="87"/>
  <c r="H19" i="87"/>
  <c r="H18" i="87"/>
  <c r="H16" i="87"/>
  <c r="H15" i="87"/>
  <c r="H28" i="88"/>
  <c r="H27" i="88"/>
  <c r="H26" i="88"/>
  <c r="H25" i="88"/>
  <c r="H24" i="88"/>
  <c r="H23" i="88"/>
  <c r="H22" i="88"/>
  <c r="H21" i="88"/>
  <c r="H20" i="88"/>
  <c r="H19" i="88"/>
  <c r="H18" i="88"/>
  <c r="H16" i="88"/>
  <c r="H15" i="88"/>
  <c r="H28" i="89"/>
  <c r="H27" i="89"/>
  <c r="H26" i="89"/>
  <c r="H25" i="89"/>
  <c r="H24" i="89"/>
  <c r="H23" i="89"/>
  <c r="H22" i="89"/>
  <c r="H21" i="89"/>
  <c r="H20" i="89"/>
  <c r="H19" i="89"/>
  <c r="H18" i="89"/>
  <c r="H16" i="89"/>
  <c r="H15" i="89"/>
  <c r="H28" i="90"/>
  <c r="H27" i="90"/>
  <c r="H26" i="90"/>
  <c r="H25" i="90"/>
  <c r="H24" i="90"/>
  <c r="H23" i="90"/>
  <c r="H22" i="90"/>
  <c r="H21" i="90"/>
  <c r="H20" i="90"/>
  <c r="H19" i="90"/>
  <c r="H18" i="90"/>
  <c r="H16" i="90"/>
  <c r="H15" i="90"/>
  <c r="H28" i="91"/>
  <c r="H27" i="91"/>
  <c r="H26" i="91"/>
  <c r="H25" i="91"/>
  <c r="H24" i="91"/>
  <c r="H23" i="91"/>
  <c r="H22" i="91"/>
  <c r="H21" i="91"/>
  <c r="H20" i="91"/>
  <c r="H19" i="91"/>
  <c r="H18" i="91"/>
  <c r="H16" i="91"/>
  <c r="H15" i="91"/>
  <c r="H28" i="92"/>
  <c r="H27" i="92"/>
  <c r="H26" i="92"/>
  <c r="H25" i="92"/>
  <c r="H24" i="92"/>
  <c r="H23" i="92"/>
  <c r="H22" i="92"/>
  <c r="H21" i="92"/>
  <c r="H20" i="92"/>
  <c r="H19" i="92"/>
  <c r="H18" i="92"/>
  <c r="H16" i="92"/>
  <c r="H15" i="92"/>
  <c r="H28" i="93"/>
  <c r="H27" i="93"/>
  <c r="H26" i="93"/>
  <c r="H25" i="93"/>
  <c r="H24" i="93"/>
  <c r="H23" i="93"/>
  <c r="H22" i="93"/>
  <c r="H21" i="93"/>
  <c r="H20" i="93"/>
  <c r="H19" i="93"/>
  <c r="H18" i="93"/>
  <c r="H16" i="93"/>
  <c r="H15" i="93"/>
  <c r="H28" i="94"/>
  <c r="H27" i="94"/>
  <c r="H26" i="94"/>
  <c r="H25" i="94"/>
  <c r="H24" i="94"/>
  <c r="H23" i="94"/>
  <c r="H22" i="94"/>
  <c r="H21" i="94"/>
  <c r="H20" i="94"/>
  <c r="H19" i="94"/>
  <c r="H18" i="94"/>
  <c r="H16" i="94"/>
  <c r="H15" i="94"/>
  <c r="H28" i="84"/>
  <c r="H27" i="84"/>
  <c r="H26" i="84"/>
  <c r="H25" i="84"/>
  <c r="H24" i="84"/>
  <c r="H23" i="84"/>
  <c r="H22" i="84"/>
  <c r="H21" i="84"/>
  <c r="H20" i="84"/>
  <c r="H19" i="84"/>
  <c r="H18" i="84"/>
  <c r="H16" i="84"/>
  <c r="H15" i="84"/>
  <c r="H28" i="83"/>
  <c r="H27" i="83"/>
  <c r="H26" i="83"/>
  <c r="H25" i="83"/>
  <c r="H24" i="83"/>
  <c r="H23" i="83"/>
  <c r="H22" i="83"/>
  <c r="H21" i="83"/>
  <c r="H20" i="83"/>
  <c r="H19" i="83"/>
  <c r="H18" i="83"/>
  <c r="H16" i="83"/>
  <c r="H15" i="83"/>
  <c r="H28" i="82"/>
  <c r="H27" i="82"/>
  <c r="H26" i="82"/>
  <c r="H25" i="82"/>
  <c r="H24" i="82"/>
  <c r="H23" i="82"/>
  <c r="H22" i="82"/>
  <c r="H21" i="82"/>
  <c r="H20" i="82"/>
  <c r="H19" i="82"/>
  <c r="H18" i="82"/>
  <c r="H16" i="82"/>
  <c r="H15" i="82"/>
  <c r="H28" i="81"/>
  <c r="H27" i="81"/>
  <c r="H26" i="81"/>
  <c r="H25" i="81"/>
  <c r="H24" i="81"/>
  <c r="H23" i="81"/>
  <c r="H22" i="81"/>
  <c r="H21" i="81"/>
  <c r="H20" i="81"/>
  <c r="H19" i="81"/>
  <c r="H18" i="81"/>
  <c r="H16" i="81"/>
  <c r="H15" i="81"/>
  <c r="H28" i="80"/>
  <c r="H27" i="80"/>
  <c r="H26" i="80"/>
  <c r="H25" i="80"/>
  <c r="H24" i="80"/>
  <c r="H23" i="80"/>
  <c r="H22" i="80"/>
  <c r="H21" i="80"/>
  <c r="H20" i="80"/>
  <c r="H19" i="80"/>
  <c r="H18" i="80"/>
  <c r="H16" i="80"/>
  <c r="H15" i="80"/>
  <c r="H20" i="79"/>
  <c r="H19" i="79"/>
  <c r="H21" i="79"/>
  <c r="H16" i="79"/>
  <c r="H18" i="79"/>
  <c r="D5" i="80" l="1"/>
  <c r="D5" i="81"/>
  <c r="D5" i="82"/>
  <c r="D5" i="83"/>
  <c r="D5" i="84"/>
  <c r="D5" i="85"/>
  <c r="D5" i="86"/>
  <c r="D5" i="87"/>
  <c r="D5" i="88"/>
  <c r="D5" i="89"/>
  <c r="D5" i="90"/>
  <c r="D5" i="91"/>
  <c r="D5" i="92"/>
  <c r="D5" i="93"/>
  <c r="D5" i="94"/>
  <c r="D5" i="95"/>
  <c r="D5" i="96"/>
  <c r="D5" i="97"/>
  <c r="D5" i="98"/>
  <c r="D5" i="99"/>
  <c r="D5" i="100"/>
  <c r="D5" i="101"/>
  <c r="D5" i="102"/>
  <c r="D5" i="103"/>
  <c r="D5" i="106"/>
  <c r="D5" i="79"/>
  <c r="H29" i="80"/>
  <c r="H29" i="81"/>
  <c r="H29" i="82"/>
  <c r="H29" i="83"/>
  <c r="H29" i="84"/>
  <c r="H29" i="85"/>
  <c r="H29" i="86"/>
  <c r="H29" i="87"/>
  <c r="H29" i="88"/>
  <c r="H29" i="89"/>
  <c r="H29" i="90"/>
  <c r="H29" i="91"/>
  <c r="H29" i="92"/>
  <c r="H29" i="93"/>
  <c r="H29" i="94"/>
  <c r="H29" i="95"/>
  <c r="H29" i="96"/>
  <c r="H29" i="97"/>
  <c r="H29" i="98"/>
  <c r="H29" i="99"/>
  <c r="H29" i="100"/>
  <c r="H29" i="101"/>
  <c r="H29" i="102"/>
  <c r="D7" i="79" l="1"/>
  <c r="D7" i="80"/>
  <c r="D7" i="81"/>
  <c r="D7" i="82"/>
  <c r="D7" i="83"/>
  <c r="D7" i="84"/>
  <c r="D7" i="85"/>
  <c r="D7" i="86"/>
  <c r="D7" i="87"/>
  <c r="D7" i="88"/>
  <c r="D7" i="89"/>
  <c r="D7" i="90"/>
  <c r="D7" i="91"/>
  <c r="D7" i="92"/>
  <c r="D7" i="93"/>
  <c r="D7" i="94"/>
  <c r="D7" i="95"/>
  <c r="D7" i="96"/>
  <c r="D7" i="97"/>
  <c r="D7" i="98"/>
  <c r="D7" i="99"/>
  <c r="D7" i="100"/>
  <c r="D7" i="101"/>
  <c r="D7" i="102"/>
  <c r="D7" i="103"/>
  <c r="D7" i="106"/>
  <c r="I7" i="79" l="1"/>
  <c r="I7" i="48"/>
  <c r="H21" i="48" l="1"/>
  <c r="H22" i="48"/>
  <c r="I7" i="82" l="1"/>
  <c r="I7" i="83"/>
  <c r="I7" i="84"/>
  <c r="I7" i="85"/>
  <c r="I7" i="86"/>
  <c r="I7" i="87"/>
  <c r="I7" i="88"/>
  <c r="I7" i="89"/>
  <c r="I7" i="90"/>
  <c r="I7" i="91"/>
  <c r="I7" i="92"/>
  <c r="I7" i="93"/>
  <c r="I7" i="94"/>
  <c r="I7" i="95"/>
  <c r="I7" i="96"/>
  <c r="I7" i="97"/>
  <c r="I7" i="98"/>
  <c r="I7" i="99"/>
  <c r="I7" i="100"/>
  <c r="I7" i="101"/>
  <c r="I7" i="102"/>
  <c r="I7" i="81"/>
  <c r="I7" i="80"/>
  <c r="H16" i="106" l="1"/>
  <c r="H15" i="106"/>
  <c r="H29" i="106" s="1"/>
  <c r="H28" i="79"/>
  <c r="H28" i="48"/>
  <c r="C31" i="106" l="1"/>
  <c r="F8" i="106"/>
  <c r="I5" i="106"/>
  <c r="C31" i="103"/>
  <c r="F8" i="103"/>
  <c r="I5" i="103"/>
  <c r="C31" i="102"/>
  <c r="F8" i="102"/>
  <c r="I5" i="102"/>
  <c r="C31" i="101"/>
  <c r="F8" i="101"/>
  <c r="I5" i="101"/>
  <c r="C31" i="100"/>
  <c r="F8" i="100"/>
  <c r="I5" i="100"/>
  <c r="C31" i="99"/>
  <c r="F8" i="99"/>
  <c r="I5" i="99"/>
  <c r="C31" i="98"/>
  <c r="F8" i="98"/>
  <c r="I5" i="98"/>
  <c r="C31" i="97"/>
  <c r="F8" i="97"/>
  <c r="I5" i="97"/>
  <c r="C31" i="96"/>
  <c r="F8" i="96"/>
  <c r="I5" i="96"/>
  <c r="C31" i="95"/>
  <c r="F8" i="95"/>
  <c r="I5" i="95"/>
  <c r="C31" i="94"/>
  <c r="F8" i="94"/>
  <c r="I5" i="94"/>
  <c r="C31" i="93"/>
  <c r="F8" i="93"/>
  <c r="I5" i="93"/>
  <c r="C31" i="92"/>
  <c r="F8" i="92"/>
  <c r="I5" i="92"/>
  <c r="C31" i="91"/>
  <c r="F8" i="91"/>
  <c r="I5" i="91"/>
  <c r="C31" i="90"/>
  <c r="F8" i="90"/>
  <c r="I5" i="90"/>
  <c r="C31" i="89"/>
  <c r="F8" i="89"/>
  <c r="I5" i="89"/>
  <c r="C31" i="88"/>
  <c r="F8" i="88"/>
  <c r="I5" i="88"/>
  <c r="C31" i="87"/>
  <c r="F8" i="87"/>
  <c r="I5" i="87"/>
  <c r="C31" i="86"/>
  <c r="F8" i="86"/>
  <c r="I5" i="86"/>
  <c r="C31" i="85"/>
  <c r="F8" i="85"/>
  <c r="I5" i="85"/>
  <c r="C31" i="84"/>
  <c r="F8" i="84"/>
  <c r="I5" i="84"/>
  <c r="C31" i="83"/>
  <c r="F8" i="83"/>
  <c r="I5" i="83"/>
  <c r="C31" i="82"/>
  <c r="F8" i="82"/>
  <c r="I5" i="82"/>
  <c r="C31" i="81"/>
  <c r="F8" i="81"/>
  <c r="I5" i="81"/>
  <c r="C31" i="80"/>
  <c r="F8" i="80"/>
  <c r="I5" i="80"/>
  <c r="H26" i="48"/>
  <c r="H27" i="48"/>
  <c r="H25" i="79"/>
  <c r="H25" i="48"/>
  <c r="F8" i="79"/>
  <c r="I5" i="79"/>
  <c r="C31" i="79"/>
  <c r="H15" i="79"/>
  <c r="H27" i="79"/>
  <c r="H26" i="79"/>
  <c r="H23" i="79"/>
  <c r="H22" i="79"/>
  <c r="H29" i="48" l="1"/>
  <c r="I32" i="48" s="1"/>
  <c r="F32" i="79" s="1"/>
  <c r="H29" i="79"/>
  <c r="I32" i="79" l="1"/>
  <c r="I34" i="79" s="1"/>
  <c r="I34" i="48"/>
  <c r="F32" i="80" l="1"/>
  <c r="I32" i="80" s="1"/>
  <c r="F32" i="81" s="1"/>
  <c r="I34" i="80" l="1"/>
  <c r="I32" i="81"/>
  <c r="F32" i="82" s="1"/>
  <c r="I32" i="82" s="1"/>
  <c r="I34" i="82" l="1"/>
  <c r="F32" i="83"/>
  <c r="I32" i="83" s="1"/>
  <c r="I34" i="81"/>
  <c r="I34" i="83" l="1"/>
  <c r="F32" i="84"/>
  <c r="I32" i="84" s="1"/>
  <c r="I34" i="84" l="1"/>
  <c r="F32" i="85"/>
  <c r="I32" i="85" s="1"/>
  <c r="F32" i="86" l="1"/>
  <c r="I32" i="86" s="1"/>
  <c r="I34" i="85"/>
  <c r="I34" i="86" l="1"/>
  <c r="F32" i="87"/>
  <c r="I32" i="87" s="1"/>
  <c r="F32" i="88" l="1"/>
  <c r="I32" i="88" s="1"/>
  <c r="I34" i="87"/>
  <c r="I34" i="88" l="1"/>
  <c r="F32" i="89"/>
  <c r="I32" i="89" s="1"/>
  <c r="F32" i="90" l="1"/>
  <c r="I32" i="90" s="1"/>
  <c r="I34" i="89"/>
  <c r="I34" i="90" l="1"/>
  <c r="F32" i="91"/>
  <c r="I32" i="91" s="1"/>
  <c r="I34" i="91" l="1"/>
  <c r="F32" i="92"/>
  <c r="I32" i="92" s="1"/>
  <c r="I34" i="92" l="1"/>
  <c r="F32" i="93"/>
  <c r="I32" i="93" s="1"/>
  <c r="I34" i="93" l="1"/>
  <c r="F32" i="94"/>
  <c r="I32" i="94" s="1"/>
  <c r="I34" i="94" l="1"/>
  <c r="F32" i="95"/>
  <c r="I32" i="95" s="1"/>
  <c r="F32" i="96" l="1"/>
  <c r="I32" i="96" s="1"/>
  <c r="I34" i="95"/>
  <c r="I34" i="96" l="1"/>
  <c r="F32" i="97"/>
  <c r="I32" i="97" s="1"/>
  <c r="F32" i="98" s="1"/>
  <c r="I32" i="98" l="1"/>
  <c r="I34" i="97"/>
  <c r="I34" i="98" l="1"/>
  <c r="F32" i="99"/>
  <c r="I32" i="99" s="1"/>
  <c r="F32" i="100" l="1"/>
  <c r="I32" i="100" s="1"/>
  <c r="I34" i="99"/>
  <c r="I34" i="100" l="1"/>
  <c r="F32" i="101"/>
  <c r="I32" i="101" s="1"/>
  <c r="I34" i="101" l="1"/>
  <c r="F32" i="102"/>
  <c r="I32" i="102" s="1"/>
  <c r="F32" i="106" s="1"/>
  <c r="I32" i="106" s="1"/>
  <c r="F32" i="103" l="1"/>
  <c r="I34" i="106"/>
  <c r="I34" i="102"/>
  <c r="I32" i="103" l="1"/>
  <c r="I34" i="103" s="1"/>
</calcChain>
</file>

<file path=xl/sharedStrings.xml><?xml version="1.0" encoding="utf-8"?>
<sst xmlns="http://schemas.openxmlformats.org/spreadsheetml/2006/main" count="1218" uniqueCount="51">
  <si>
    <t>Part-time general staff 
Claim time sheet</t>
  </si>
  <si>
    <t>Employee's full name</t>
  </si>
  <si>
    <t>Employee no</t>
  </si>
  <si>
    <t>Portfolio/School/ Directorate</t>
  </si>
  <si>
    <t>Percentage</t>
  </si>
  <si>
    <t>Week ending</t>
  </si>
  <si>
    <t>Instructions</t>
  </si>
  <si>
    <t>Enter name, fraction and contract "target" hours on first sheet used only</t>
  </si>
  <si>
    <t>Enter hours worked in white cells only</t>
  </si>
  <si>
    <t>Enter times as HH:MM AM/PM e.g.9:45 AM, 3:15 PM or 24 hour  e.g. 13:30</t>
  </si>
  <si>
    <t>DAY</t>
  </si>
  <si>
    <t>DATE</t>
  </si>
  <si>
    <t>START</t>
  </si>
  <si>
    <t>MEAL BREAK</t>
  </si>
  <si>
    <t>FINISH</t>
  </si>
  <si>
    <t>HOURS WORKED</t>
  </si>
  <si>
    <t>Sunday</t>
  </si>
  <si>
    <t>Monday</t>
  </si>
  <si>
    <r>
      <rPr>
        <b/>
        <sz val="11"/>
        <rFont val="Arial"/>
        <family val="2"/>
      </rPr>
      <t xml:space="preserve">New Year's Day </t>
    </r>
    <r>
      <rPr>
        <sz val="11"/>
        <rFont val="Arial"/>
        <family val="2"/>
      </rPr>
      <t>public holiday</t>
    </r>
  </si>
  <si>
    <t>Tuesday</t>
  </si>
  <si>
    <t>Wednesday</t>
  </si>
  <si>
    <t>Thursday</t>
  </si>
  <si>
    <t>Friday</t>
  </si>
  <si>
    <t>Saturday</t>
  </si>
  <si>
    <t>TOTAL HOURS</t>
  </si>
  <si>
    <t>2023 target</t>
  </si>
  <si>
    <t>(hours)</t>
  </si>
  <si>
    <t>Total prior to this pay</t>
  </si>
  <si>
    <t>Cumulative total for year</t>
  </si>
  <si>
    <r>
      <t xml:space="preserve">* </t>
    </r>
    <r>
      <rPr>
        <sz val="11"/>
        <rFont val="Arial"/>
        <family val="2"/>
      </rPr>
      <t>Public holiday - University closed</t>
    </r>
  </si>
  <si>
    <t>* Public holiday - University closed (Vic)</t>
  </si>
  <si>
    <t>* Public holiday - University closed (Qld)</t>
  </si>
  <si>
    <t>Hours Remaining</t>
  </si>
  <si>
    <t>Employee's signature</t>
  </si>
  <si>
    <t>Date</t>
  </si>
  <si>
    <t>Certified correct by</t>
  </si>
  <si>
    <t>VC/DVC/PVC/COO/</t>
  </si>
  <si>
    <t>Dean/Director/GM</t>
  </si>
  <si>
    <r>
      <rPr>
        <b/>
        <sz val="11"/>
        <rFont val="Arial"/>
        <family val="2"/>
      </rPr>
      <t xml:space="preserve">Australia Day </t>
    </r>
    <r>
      <rPr>
        <sz val="11"/>
        <rFont val="Arial"/>
        <family val="2"/>
      </rPr>
      <t>public holiday</t>
    </r>
  </si>
  <si>
    <r>
      <rPr>
        <b/>
        <sz val="11"/>
        <rFont val="Arial"/>
        <family val="2"/>
      </rPr>
      <t xml:space="preserve">Labour Day </t>
    </r>
    <r>
      <rPr>
        <sz val="11"/>
        <rFont val="Arial"/>
        <family val="2"/>
      </rPr>
      <t>public holiday (Vic)</t>
    </r>
  </si>
  <si>
    <r>
      <rPr>
        <b/>
        <sz val="11"/>
        <rFont val="Arial"/>
        <family val="2"/>
      </rPr>
      <t xml:space="preserve">Good Friday </t>
    </r>
    <r>
      <rPr>
        <sz val="11"/>
        <rFont val="Arial"/>
        <family val="2"/>
      </rPr>
      <t>public holiday</t>
    </r>
  </si>
  <si>
    <r>
      <rPr>
        <b/>
        <sz val="11"/>
        <rFont val="Arial"/>
        <family val="2"/>
      </rPr>
      <t xml:space="preserve">Easter Monday </t>
    </r>
    <r>
      <rPr>
        <sz val="11"/>
        <rFont val="Arial"/>
        <family val="2"/>
      </rPr>
      <t>public holiday</t>
    </r>
  </si>
  <si>
    <r>
      <rPr>
        <b/>
        <sz val="11"/>
        <rFont val="Arial"/>
        <family val="2"/>
      </rPr>
      <t xml:space="preserve">University </t>
    </r>
    <r>
      <rPr>
        <sz val="11"/>
        <rFont val="Arial"/>
        <family val="2"/>
      </rPr>
      <t>public holiday</t>
    </r>
  </si>
  <si>
    <r>
      <rPr>
        <b/>
        <sz val="11"/>
        <rFont val="Arial"/>
        <family val="2"/>
      </rPr>
      <t xml:space="preserve">Labour Day </t>
    </r>
    <r>
      <rPr>
        <sz val="11"/>
        <rFont val="Arial"/>
        <family val="2"/>
      </rPr>
      <t>public holiday (Qld)</t>
    </r>
  </si>
  <si>
    <r>
      <rPr>
        <b/>
        <sz val="11"/>
        <rFont val="Arial"/>
        <family val="2"/>
      </rPr>
      <t xml:space="preserve">King's Birthday </t>
    </r>
    <r>
      <rPr>
        <sz val="11"/>
        <rFont val="Arial"/>
        <family val="2"/>
      </rPr>
      <t>public holiday (Vic)</t>
    </r>
  </si>
  <si>
    <r>
      <rPr>
        <b/>
        <sz val="11"/>
        <rFont val="Arial"/>
        <family val="2"/>
      </rPr>
      <t xml:space="preserve">Ekka Day </t>
    </r>
    <r>
      <rPr>
        <sz val="11"/>
        <rFont val="Arial"/>
        <family val="2"/>
      </rPr>
      <t>public holiday (Qld)</t>
    </r>
  </si>
  <si>
    <r>
      <rPr>
        <b/>
        <sz val="11"/>
        <rFont val="Arial"/>
        <family val="2"/>
      </rPr>
      <t>AFL Grand Final</t>
    </r>
    <r>
      <rPr>
        <sz val="11"/>
        <rFont val="Arial"/>
        <family val="2"/>
      </rPr>
      <t xml:space="preserve"> public holiday (Vic) - date TBC</t>
    </r>
  </si>
  <si>
    <r>
      <rPr>
        <b/>
        <sz val="11"/>
        <color rgb="FF000000"/>
        <rFont val="Arial"/>
      </rPr>
      <t xml:space="preserve">King's Birthday </t>
    </r>
    <r>
      <rPr>
        <sz val="11"/>
        <color rgb="FF000000"/>
        <rFont val="Arial"/>
      </rPr>
      <t>public holiday (Qld)</t>
    </r>
  </si>
  <si>
    <r>
      <rPr>
        <b/>
        <sz val="11"/>
        <rFont val="Arial"/>
        <family val="2"/>
      </rPr>
      <t xml:space="preserve">Christmas Day </t>
    </r>
    <r>
      <rPr>
        <sz val="11"/>
        <rFont val="Arial"/>
        <family val="2"/>
      </rPr>
      <t>public holiday</t>
    </r>
  </si>
  <si>
    <r>
      <rPr>
        <b/>
        <sz val="11"/>
        <rFont val="Arial"/>
        <family val="2"/>
      </rPr>
      <t xml:space="preserve">Boxing Day </t>
    </r>
    <r>
      <rPr>
        <sz val="11"/>
        <rFont val="Arial"/>
        <family val="2"/>
      </rPr>
      <t>public holiday</t>
    </r>
  </si>
  <si>
    <t>University closedown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</si>
</sst>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[$-F400]h:mm:ss\ AM/PM"/>
    <numFmt numFmtId="166" formatCode="#,##0.00_ ;[Red]\-#,##0.00\ 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2"/>
      <name val="Arial"/>
      <family val="2"/>
    </font>
    <font>
      <i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b/>
      <sz val="18"/>
      <color theme="1" tint="0.14999847407452621"/>
      <name val="Arial"/>
      <family val="2"/>
    </font>
    <font>
      <b/>
      <sz val="20"/>
      <color rgb="FF4F4F4F"/>
      <name val="Arial"/>
      <family val="2"/>
    </font>
    <font>
      <b/>
      <sz val="11"/>
      <color rgb="FF000000"/>
      <name val="Arial"/>
    </font>
    <font>
      <sz val="11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4" fontId="4" fillId="2" borderId="1" xfId="0" applyNumberFormat="1" applyFont="1" applyFill="1" applyBorder="1"/>
    <xf numFmtId="0" fontId="6" fillId="0" borderId="0" xfId="0" applyFont="1"/>
    <xf numFmtId="4" fontId="6" fillId="2" borderId="0" xfId="0" applyNumberFormat="1" applyFont="1" applyFill="1"/>
    <xf numFmtId="4" fontId="6" fillId="2" borderId="2" xfId="0" applyNumberFormat="1" applyFont="1" applyFill="1" applyBorder="1"/>
    <xf numFmtId="2" fontId="6" fillId="0" borderId="0" xfId="0" applyNumberFormat="1" applyFont="1"/>
    <xf numFmtId="4" fontId="6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" fontId="11" fillId="2" borderId="0" xfId="0" applyNumberFormat="1" applyFont="1" applyFill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Alignment="1">
      <alignment vertical="center"/>
    </xf>
    <xf numFmtId="0" fontId="6" fillId="6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2" fontId="7" fillId="3" borderId="8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right"/>
    </xf>
    <xf numFmtId="0" fontId="5" fillId="7" borderId="12" xfId="0" applyFont="1" applyFill="1" applyBorder="1" applyAlignment="1">
      <alignment horizontal="right"/>
    </xf>
    <xf numFmtId="9" fontId="9" fillId="5" borderId="13" xfId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4" fillId="7" borderId="14" xfId="0" applyFont="1" applyFill="1" applyBorder="1"/>
    <xf numFmtId="4" fontId="4" fillId="3" borderId="15" xfId="0" applyNumberFormat="1" applyFont="1" applyFill="1" applyBorder="1"/>
    <xf numFmtId="0" fontId="7" fillId="4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/>
    </xf>
    <xf numFmtId="4" fontId="11" fillId="2" borderId="6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0" fontId="6" fillId="3" borderId="15" xfId="0" applyFont="1" applyFill="1" applyBorder="1" applyAlignment="1">
      <alignment vertical="center"/>
    </xf>
    <xf numFmtId="166" fontId="7" fillId="3" borderId="8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6" fillId="5" borderId="33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4" fontId="6" fillId="6" borderId="0" xfId="0" applyNumberFormat="1" applyFont="1" applyFill="1" applyAlignment="1">
      <alignment vertical="center"/>
    </xf>
    <xf numFmtId="4" fontId="7" fillId="0" borderId="16" xfId="0" applyNumberFormat="1" applyFont="1" applyBorder="1" applyAlignment="1">
      <alignment horizontal="left" vertical="center"/>
    </xf>
    <xf numFmtId="4" fontId="3" fillId="3" borderId="20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" fontId="7" fillId="6" borderId="36" xfId="0" applyNumberFormat="1" applyFont="1" applyFill="1" applyBorder="1" applyAlignment="1">
      <alignment horizontal="left" vertical="center"/>
    </xf>
    <xf numFmtId="165" fontId="6" fillId="6" borderId="3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/>
    </xf>
    <xf numFmtId="4" fontId="11" fillId="2" borderId="0" xfId="0" applyNumberFormat="1" applyFont="1" applyFill="1" applyAlignment="1">
      <alignment horizontal="right" vertical="center"/>
    </xf>
    <xf numFmtId="4" fontId="11" fillId="2" borderId="0" xfId="0" applyNumberFormat="1" applyFont="1" applyFill="1" applyAlignment="1">
      <alignment horizontal="right"/>
    </xf>
    <xf numFmtId="4" fontId="3" fillId="3" borderId="39" xfId="0" applyNumberFormat="1" applyFont="1" applyFill="1" applyBorder="1" applyAlignment="1">
      <alignment horizontal="center" vertical="center"/>
    </xf>
    <xf numFmtId="4" fontId="7" fillId="0" borderId="36" xfId="0" applyNumberFormat="1" applyFont="1" applyBorder="1" applyAlignment="1">
      <alignment horizontal="left" vertical="center"/>
    </xf>
    <xf numFmtId="4" fontId="7" fillId="0" borderId="34" xfId="0" applyNumberFormat="1" applyFont="1" applyBorder="1" applyAlignment="1">
      <alignment horizontal="left" vertical="center"/>
    </xf>
    <xf numFmtId="164" fontId="6" fillId="6" borderId="3" xfId="0" applyNumberFormat="1" applyFont="1" applyFill="1" applyBorder="1" applyAlignment="1">
      <alignment horizontal="center" vertical="center"/>
    </xf>
    <xf numFmtId="4" fontId="7" fillId="6" borderId="16" xfId="0" applyNumberFormat="1" applyFont="1" applyFill="1" applyBorder="1" applyAlignment="1">
      <alignment horizontal="left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" fontId="7" fillId="9" borderId="36" xfId="0" applyNumberFormat="1" applyFont="1" applyFill="1" applyBorder="1" applyAlignment="1">
      <alignment horizontal="left" vertical="center"/>
    </xf>
    <xf numFmtId="164" fontId="6" fillId="9" borderId="3" xfId="0" applyNumberFormat="1" applyFont="1" applyFill="1" applyBorder="1" applyAlignment="1">
      <alignment horizontal="center" vertical="center"/>
    </xf>
    <xf numFmtId="165" fontId="6" fillId="9" borderId="3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  <xf numFmtId="0" fontId="4" fillId="10" borderId="9" xfId="0" applyFont="1" applyFill="1" applyBorder="1"/>
    <xf numFmtId="0" fontId="4" fillId="10" borderId="10" xfId="0" applyFont="1" applyFill="1" applyBorder="1"/>
    <xf numFmtId="0" fontId="5" fillId="10" borderId="0" xfId="0" applyFont="1" applyFill="1"/>
    <xf numFmtId="0" fontId="4" fillId="10" borderId="0" xfId="0" applyFont="1" applyFill="1"/>
    <xf numFmtId="0" fontId="4" fillId="10" borderId="11" xfId="0" applyFont="1" applyFill="1" applyBorder="1"/>
    <xf numFmtId="4" fontId="5" fillId="10" borderId="0" xfId="0" applyNumberFormat="1" applyFont="1" applyFill="1"/>
    <xf numFmtId="4" fontId="4" fillId="10" borderId="0" xfId="0" applyNumberFormat="1" applyFont="1" applyFill="1"/>
    <xf numFmtId="4" fontId="4" fillId="10" borderId="11" xfId="0" applyNumberFormat="1" applyFont="1" applyFill="1" applyBorder="1"/>
    <xf numFmtId="0" fontId="4" fillId="10" borderId="2" xfId="0" applyFont="1" applyFill="1" applyBorder="1"/>
    <xf numFmtId="0" fontId="4" fillId="10" borderId="8" xfId="0" applyFont="1" applyFill="1" applyBorder="1"/>
    <xf numFmtId="0" fontId="4" fillId="10" borderId="9" xfId="0" applyFont="1" applyFill="1" applyBorder="1" applyAlignment="1">
      <alignment horizontal="left" indent="2"/>
    </xf>
    <xf numFmtId="0" fontId="5" fillId="10" borderId="0" xfId="0" applyFont="1" applyFill="1" applyAlignment="1">
      <alignment horizontal="left" indent="2"/>
    </xf>
    <xf numFmtId="4" fontId="5" fillId="10" borderId="0" xfId="0" applyNumberFormat="1" applyFont="1" applyFill="1" applyAlignment="1">
      <alignment horizontal="left" indent="2"/>
    </xf>
    <xf numFmtId="0" fontId="4" fillId="10" borderId="2" xfId="0" applyFont="1" applyFill="1" applyBorder="1" applyAlignment="1">
      <alignment horizontal="left" indent="2"/>
    </xf>
    <xf numFmtId="165" fontId="6" fillId="9" borderId="4" xfId="0" applyNumberFormat="1" applyFont="1" applyFill="1" applyBorder="1" applyAlignment="1">
      <alignment horizontal="center" vertical="center"/>
    </xf>
    <xf numFmtId="165" fontId="6" fillId="9" borderId="45" xfId="0" applyNumberFormat="1" applyFont="1" applyFill="1" applyBorder="1" applyAlignment="1">
      <alignment horizontal="center" vertical="center"/>
    </xf>
    <xf numFmtId="4" fontId="7" fillId="11" borderId="16" xfId="0" applyNumberFormat="1" applyFont="1" applyFill="1" applyBorder="1" applyAlignment="1">
      <alignment horizontal="left" vertical="center"/>
    </xf>
    <xf numFmtId="165" fontId="6" fillId="11" borderId="4" xfId="0" applyNumberFormat="1" applyFont="1" applyFill="1" applyBorder="1" applyAlignment="1">
      <alignment horizontal="center" vertical="center"/>
    </xf>
    <xf numFmtId="4" fontId="7" fillId="11" borderId="34" xfId="0" applyNumberFormat="1" applyFont="1" applyFill="1" applyBorder="1" applyAlignment="1">
      <alignment horizontal="left" vertical="center"/>
    </xf>
    <xf numFmtId="4" fontId="7" fillId="11" borderId="36" xfId="0" applyNumberFormat="1" applyFont="1" applyFill="1" applyBorder="1" applyAlignment="1">
      <alignment horizontal="left" vertical="center"/>
    </xf>
    <xf numFmtId="4" fontId="7" fillId="11" borderId="3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 wrapText="1" indent="3"/>
    </xf>
    <xf numFmtId="0" fontId="12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vertical="center" wrapText="1"/>
    </xf>
    <xf numFmtId="4" fontId="6" fillId="12" borderId="0" xfId="0" applyNumberFormat="1" applyFont="1" applyFill="1"/>
    <xf numFmtId="4" fontId="6" fillId="13" borderId="0" xfId="0" applyNumberFormat="1" applyFont="1" applyFill="1" applyAlignment="1">
      <alignment vertical="center"/>
    </xf>
    <xf numFmtId="4" fontId="7" fillId="12" borderId="36" xfId="0" applyNumberFormat="1" applyFont="1" applyFill="1" applyBorder="1" applyAlignment="1">
      <alignment horizontal="left" vertical="center"/>
    </xf>
    <xf numFmtId="165" fontId="6" fillId="12" borderId="4" xfId="0" applyNumberFormat="1" applyFont="1" applyFill="1" applyBorder="1" applyAlignment="1">
      <alignment horizontal="center" vertical="center"/>
    </xf>
    <xf numFmtId="4" fontId="7" fillId="13" borderId="36" xfId="0" applyNumberFormat="1" applyFont="1" applyFill="1" applyBorder="1" applyAlignment="1">
      <alignment horizontal="left" vertical="center"/>
    </xf>
    <xf numFmtId="164" fontId="6" fillId="13" borderId="3" xfId="0" applyNumberFormat="1" applyFont="1" applyFill="1" applyBorder="1" applyAlignment="1">
      <alignment horizontal="center" vertical="center"/>
    </xf>
    <xf numFmtId="165" fontId="6" fillId="13" borderId="4" xfId="0" applyNumberFormat="1" applyFont="1" applyFill="1" applyBorder="1" applyAlignment="1">
      <alignment horizontal="center" vertical="center"/>
    </xf>
    <xf numFmtId="164" fontId="6" fillId="12" borderId="3" xfId="0" applyNumberFormat="1" applyFont="1" applyFill="1" applyBorder="1" applyAlignment="1">
      <alignment horizontal="center" vertical="center"/>
    </xf>
    <xf numFmtId="2" fontId="6" fillId="9" borderId="37" xfId="0" applyNumberFormat="1" applyFont="1" applyFill="1" applyBorder="1" applyAlignment="1">
      <alignment horizontal="right" vertical="center" indent="2"/>
    </xf>
    <xf numFmtId="4" fontId="6" fillId="9" borderId="40" xfId="0" applyNumberFormat="1" applyFont="1" applyFill="1" applyBorder="1" applyAlignment="1">
      <alignment horizontal="right" vertical="center" indent="2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4" fontId="6" fillId="14" borderId="5" xfId="0" applyNumberFormat="1" applyFont="1" applyFill="1" applyBorder="1" applyAlignment="1">
      <alignment horizontal="center" vertical="center"/>
    </xf>
    <xf numFmtId="164" fontId="6" fillId="14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4" fillId="2" borderId="46" xfId="0" applyFont="1" applyFill="1" applyBorder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7" fillId="3" borderId="14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4" fontId="7" fillId="8" borderId="41" xfId="0" applyNumberFormat="1" applyFont="1" applyFill="1" applyBorder="1" applyAlignment="1">
      <alignment horizontal="right" vertical="center"/>
    </xf>
    <xf numFmtId="0" fontId="6" fillId="8" borderId="42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1" fontId="9" fillId="5" borderId="25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vertical="center"/>
    </xf>
    <xf numFmtId="4" fontId="7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4" fontId="6" fillId="3" borderId="17" xfId="0" applyNumberFormat="1" applyFont="1" applyFill="1" applyBorder="1" applyAlignment="1">
      <alignment horizontal="center" vertical="center"/>
    </xf>
    <xf numFmtId="14" fontId="6" fillId="3" borderId="18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6" fillId="6" borderId="40" xfId="0" applyNumberFormat="1" applyFont="1" applyFill="1" applyBorder="1" applyAlignment="1">
      <alignment horizontal="right" vertical="center" indent="2"/>
    </xf>
    <xf numFmtId="2" fontId="6" fillId="6" borderId="37" xfId="0" applyNumberFormat="1" applyFont="1" applyFill="1" applyBorder="1" applyAlignment="1">
      <alignment horizontal="right" vertical="center" indent="2"/>
    </xf>
    <xf numFmtId="2" fontId="6" fillId="0" borderId="40" xfId="0" applyNumberFormat="1" applyFont="1" applyBorder="1" applyAlignment="1">
      <alignment horizontal="right" vertical="center" indent="2"/>
    </xf>
    <xf numFmtId="2" fontId="6" fillId="0" borderId="37" xfId="0" applyNumberFormat="1" applyFont="1" applyBorder="1" applyAlignment="1">
      <alignment horizontal="right" vertical="center" indent="2"/>
    </xf>
    <xf numFmtId="2" fontId="6" fillId="9" borderId="40" xfId="0" applyNumberFormat="1" applyFont="1" applyFill="1" applyBorder="1" applyAlignment="1">
      <alignment horizontal="right" vertical="center" indent="2"/>
    </xf>
    <xf numFmtId="2" fontId="6" fillId="9" borderId="37" xfId="0" applyNumberFormat="1" applyFont="1" applyFill="1" applyBorder="1" applyAlignment="1">
      <alignment horizontal="right" vertical="center" indent="2"/>
    </xf>
    <xf numFmtId="2" fontId="7" fillId="8" borderId="43" xfId="0" applyNumberFormat="1" applyFont="1" applyFill="1" applyBorder="1" applyAlignment="1">
      <alignment horizontal="right" vertical="center" indent="2"/>
    </xf>
    <xf numFmtId="2" fontId="7" fillId="8" borderId="44" xfId="0" applyNumberFormat="1" applyFont="1" applyFill="1" applyBorder="1" applyAlignment="1">
      <alignment horizontal="right" vertical="center" indent="2"/>
    </xf>
    <xf numFmtId="2" fontId="6" fillId="11" borderId="40" xfId="0" applyNumberFormat="1" applyFont="1" applyFill="1" applyBorder="1" applyAlignment="1">
      <alignment horizontal="right" vertical="center" indent="2"/>
    </xf>
    <xf numFmtId="2" fontId="6" fillId="11" borderId="37" xfId="0" applyNumberFormat="1" applyFont="1" applyFill="1" applyBorder="1" applyAlignment="1">
      <alignment horizontal="right" vertical="center" indent="2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4" fontId="7" fillId="8" borderId="15" xfId="0" applyNumberFormat="1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right" vertical="center"/>
    </xf>
    <xf numFmtId="0" fontId="6" fillId="8" borderId="35" xfId="0" applyFont="1" applyFill="1" applyBorder="1" applyAlignment="1">
      <alignment horizontal="right" vertical="center"/>
    </xf>
    <xf numFmtId="2" fontId="6" fillId="12" borderId="40" xfId="0" applyNumberFormat="1" applyFont="1" applyFill="1" applyBorder="1" applyAlignment="1">
      <alignment horizontal="right" vertical="center" indent="2"/>
    </xf>
    <xf numFmtId="2" fontId="6" fillId="12" borderId="37" xfId="0" applyNumberFormat="1" applyFont="1" applyFill="1" applyBorder="1" applyAlignment="1">
      <alignment horizontal="right" vertical="center" indent="2"/>
    </xf>
    <xf numFmtId="2" fontId="6" fillId="13" borderId="40" xfId="0" applyNumberFormat="1" applyFont="1" applyFill="1" applyBorder="1" applyAlignment="1">
      <alignment horizontal="right" vertical="center" indent="2"/>
    </xf>
    <xf numFmtId="2" fontId="6" fillId="13" borderId="37" xfId="0" applyNumberFormat="1" applyFont="1" applyFill="1" applyBorder="1" applyAlignment="1">
      <alignment horizontal="right" vertical="center" indent="2"/>
    </xf>
    <xf numFmtId="2" fontId="6" fillId="14" borderId="40" xfId="0" applyNumberFormat="1" applyFont="1" applyFill="1" applyBorder="1" applyAlignment="1">
      <alignment horizontal="right" vertical="center" indent="2"/>
    </xf>
    <xf numFmtId="2" fontId="6" fillId="14" borderId="37" xfId="0" applyNumberFormat="1" applyFont="1" applyFill="1" applyBorder="1" applyAlignment="1">
      <alignment horizontal="right" vertical="center" indent="2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00FF99"/>
      <color rgb="FF66CCFF"/>
      <color rgb="FFD9D9D9"/>
      <color rgb="FF9999FF"/>
      <color rgb="FF9966FF"/>
      <color rgb="FF4F4F4F"/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11208</xdr:colOff>
      <xdr:row>1</xdr:row>
      <xdr:rowOff>0</xdr:rowOff>
    </xdr:from>
    <xdr:to>
      <xdr:col>3</xdr:col>
      <xdr:colOff>632909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6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33619</xdr:colOff>
      <xdr:row>1</xdr:row>
      <xdr:rowOff>0</xdr:rowOff>
    </xdr:from>
    <xdr:to>
      <xdr:col>3</xdr:col>
      <xdr:colOff>655320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37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22414</xdr:colOff>
      <xdr:row>1</xdr:row>
      <xdr:rowOff>0</xdr:rowOff>
    </xdr:from>
    <xdr:to>
      <xdr:col>3</xdr:col>
      <xdr:colOff>644115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2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1</xdr:row>
      <xdr:rowOff>0</xdr:rowOff>
    </xdr:from>
    <xdr:to>
      <xdr:col>3</xdr:col>
      <xdr:colOff>632906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3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11204</xdr:colOff>
      <xdr:row>1</xdr:row>
      <xdr:rowOff>0</xdr:rowOff>
    </xdr:from>
    <xdr:to>
      <xdr:col>3</xdr:col>
      <xdr:colOff>632905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2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1</xdr:row>
      <xdr:rowOff>0</xdr:rowOff>
    </xdr:from>
    <xdr:to>
      <xdr:col>3</xdr:col>
      <xdr:colOff>621704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21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22414</xdr:colOff>
      <xdr:row>1</xdr:row>
      <xdr:rowOff>0</xdr:rowOff>
    </xdr:from>
    <xdr:to>
      <xdr:col>3</xdr:col>
      <xdr:colOff>644115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2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11211</xdr:colOff>
      <xdr:row>1</xdr:row>
      <xdr:rowOff>0</xdr:rowOff>
    </xdr:from>
    <xdr:to>
      <xdr:col>3</xdr:col>
      <xdr:colOff>632912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9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1</xdr:row>
      <xdr:rowOff>0</xdr:rowOff>
    </xdr:from>
    <xdr:to>
      <xdr:col>3</xdr:col>
      <xdr:colOff>632908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5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" y="179917"/>
          <a:ext cx="2355500" cy="61881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11208</xdr:colOff>
      <xdr:row>1</xdr:row>
      <xdr:rowOff>0</xdr:rowOff>
    </xdr:from>
    <xdr:to>
      <xdr:col>3</xdr:col>
      <xdr:colOff>632909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6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1</xdr:row>
      <xdr:rowOff>0</xdr:rowOff>
    </xdr:from>
    <xdr:to>
      <xdr:col>3</xdr:col>
      <xdr:colOff>632908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5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3</xdr:col>
      <xdr:colOff>621703</xdr:colOff>
      <xdr:row>2</xdr:row>
      <xdr:rowOff>280147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2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11208</xdr:colOff>
      <xdr:row>1</xdr:row>
      <xdr:rowOff>0</xdr:rowOff>
    </xdr:from>
    <xdr:to>
      <xdr:col>3</xdr:col>
      <xdr:colOff>632909</xdr:colOff>
      <xdr:row>2</xdr:row>
      <xdr:rowOff>280147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6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11208</xdr:colOff>
      <xdr:row>1</xdr:row>
      <xdr:rowOff>0</xdr:rowOff>
    </xdr:from>
    <xdr:to>
      <xdr:col>3</xdr:col>
      <xdr:colOff>632909</xdr:colOff>
      <xdr:row>2</xdr:row>
      <xdr:rowOff>280147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6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11212</xdr:colOff>
      <xdr:row>1</xdr:row>
      <xdr:rowOff>0</xdr:rowOff>
    </xdr:from>
    <xdr:to>
      <xdr:col>3</xdr:col>
      <xdr:colOff>632913</xdr:colOff>
      <xdr:row>2</xdr:row>
      <xdr:rowOff>280147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3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8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593912</xdr:colOff>
      <xdr:row>1</xdr:row>
      <xdr:rowOff>0</xdr:rowOff>
    </xdr:from>
    <xdr:to>
      <xdr:col>3</xdr:col>
      <xdr:colOff>610495</xdr:colOff>
      <xdr:row>2</xdr:row>
      <xdr:rowOff>280147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12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621701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294"/>
          <a:ext cx="2336201" cy="616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1</xdr:row>
      <xdr:rowOff>0</xdr:rowOff>
    </xdr:from>
    <xdr:to>
      <xdr:col>3</xdr:col>
      <xdr:colOff>632908</xdr:colOff>
      <xdr:row>2</xdr:row>
      <xdr:rowOff>280147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5" y="179294"/>
          <a:ext cx="2336201" cy="61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showGridLines="0" showRowColHeaders="0" zoomScale="85" zoomScaleNormal="85" workbookViewId="0">
      <selection activeCell="H17" sqref="H17:I1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10" ht="14.25" customHeight="1" x14ac:dyDescent="0.2">
      <c r="F1" s="84"/>
      <c r="G1" s="84"/>
      <c r="H1" s="84"/>
      <c r="I1" s="84"/>
    </row>
    <row r="2" spans="2:10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10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10" s="15" customFormat="1" ht="12" customHeight="1" thickBot="1" x14ac:dyDescent="0.25">
      <c r="B4" s="81"/>
      <c r="C4" s="81"/>
      <c r="D4" s="81"/>
      <c r="E4" s="82"/>
      <c r="F4" s="82"/>
      <c r="G4" s="82"/>
      <c r="H4" s="82"/>
      <c r="I4" s="82"/>
    </row>
    <row r="5" spans="2:10" s="15" customFormat="1" ht="19.5" customHeight="1" x14ac:dyDescent="0.2">
      <c r="B5" s="103" t="s">
        <v>1</v>
      </c>
      <c r="C5" s="104"/>
      <c r="D5" s="114"/>
      <c r="E5" s="115"/>
      <c r="F5" s="116"/>
      <c r="G5" s="139" t="s">
        <v>2</v>
      </c>
      <c r="H5" s="140"/>
      <c r="I5" s="120"/>
    </row>
    <row r="6" spans="2:10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10" s="15" customFormat="1" ht="24.75" customHeight="1" x14ac:dyDescent="0.2">
      <c r="B7" s="107" t="s">
        <v>3</v>
      </c>
      <c r="C7" s="108"/>
      <c r="D7" s="125"/>
      <c r="E7" s="126"/>
      <c r="F7" s="16" t="s">
        <v>4</v>
      </c>
      <c r="G7" s="133" t="s">
        <v>5</v>
      </c>
      <c r="H7" s="134"/>
      <c r="I7" s="137">
        <f>SUM(C28)</f>
        <v>44940</v>
      </c>
    </row>
    <row r="8" spans="2:10" s="15" customFormat="1" ht="27.75" customHeight="1" thickBot="1" x14ac:dyDescent="0.25">
      <c r="B8" s="109"/>
      <c r="C8" s="110"/>
      <c r="D8" s="127"/>
      <c r="E8" s="128"/>
      <c r="F8" s="25">
        <v>0</v>
      </c>
      <c r="G8" s="135"/>
      <c r="H8" s="136"/>
      <c r="I8" s="138"/>
    </row>
    <row r="9" spans="2:10" s="1" customFormat="1" ht="12" x14ac:dyDescent="0.2">
      <c r="B9" s="27"/>
      <c r="C9" s="70"/>
      <c r="D9" s="60"/>
      <c r="E9" s="60"/>
      <c r="F9" s="60"/>
      <c r="G9" s="60"/>
      <c r="H9" s="60"/>
      <c r="I9" s="61"/>
    </row>
    <row r="10" spans="2:10" s="1" customFormat="1" ht="12" x14ac:dyDescent="0.2">
      <c r="B10" s="23" t="s">
        <v>6</v>
      </c>
      <c r="C10" s="71" t="s">
        <v>7</v>
      </c>
      <c r="D10" s="63"/>
      <c r="E10" s="63"/>
      <c r="F10" s="63"/>
      <c r="G10" s="63"/>
      <c r="H10" s="63"/>
      <c r="I10" s="64"/>
    </row>
    <row r="11" spans="2:10" s="1" customFormat="1" ht="12" x14ac:dyDescent="0.2">
      <c r="B11" s="23"/>
      <c r="C11" s="71" t="s">
        <v>8</v>
      </c>
      <c r="D11" s="63"/>
      <c r="E11" s="63"/>
      <c r="F11" s="63"/>
      <c r="G11" s="63"/>
      <c r="H11" s="63"/>
      <c r="I11" s="64"/>
    </row>
    <row r="12" spans="2:10" s="1" customFormat="1" ht="12" x14ac:dyDescent="0.2">
      <c r="B12" s="24"/>
      <c r="C12" s="72" t="s">
        <v>9</v>
      </c>
      <c r="D12" s="63"/>
      <c r="E12" s="66"/>
      <c r="F12" s="66"/>
      <c r="G12" s="66"/>
      <c r="H12" s="66"/>
      <c r="I12" s="67"/>
    </row>
    <row r="13" spans="2:10" s="1" customFormat="1" ht="12.75" thickBot="1" x14ac:dyDescent="0.25">
      <c r="B13" s="28"/>
      <c r="C13" s="73"/>
      <c r="D13" s="68"/>
      <c r="E13" s="68"/>
      <c r="F13" s="68"/>
      <c r="G13" s="68"/>
      <c r="H13" s="68"/>
      <c r="I13" s="69"/>
    </row>
    <row r="14" spans="2:10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10" s="15" customFormat="1" ht="20.25" customHeight="1" x14ac:dyDescent="0.2">
      <c r="B15" s="56" t="s">
        <v>16</v>
      </c>
      <c r="C15" s="57">
        <v>44927</v>
      </c>
      <c r="D15" s="58"/>
      <c r="E15" s="58"/>
      <c r="F15" s="58"/>
      <c r="G15" s="58"/>
      <c r="H15" s="94"/>
      <c r="I15" s="93"/>
    </row>
    <row r="16" spans="2:10" s="15" customFormat="1" ht="20.25" customHeight="1" x14ac:dyDescent="0.2">
      <c r="B16" s="53" t="s">
        <v>17</v>
      </c>
      <c r="C16" s="52">
        <v>44928</v>
      </c>
      <c r="D16" s="45"/>
      <c r="E16" s="45"/>
      <c r="F16" s="45"/>
      <c r="G16" s="45"/>
      <c r="H16" s="143">
        <f t="shared" ref="H16:H20" si="0">(G16-D16-(F16-E16))*24</f>
        <v>0</v>
      </c>
      <c r="I16" s="144"/>
      <c r="J16" s="95" t="s">
        <v>18</v>
      </c>
    </row>
    <row r="17" spans="2:10" s="15" customFormat="1" ht="20.25" customHeight="1" x14ac:dyDescent="0.2">
      <c r="B17" s="41" t="s">
        <v>19</v>
      </c>
      <c r="C17" s="43">
        <v>44929</v>
      </c>
      <c r="D17" s="54"/>
      <c r="E17" s="54"/>
      <c r="F17" s="54"/>
      <c r="G17" s="54"/>
      <c r="H17" s="145">
        <f t="shared" si="0"/>
        <v>0</v>
      </c>
      <c r="I17" s="146"/>
    </row>
    <row r="18" spans="2:10" s="15" customFormat="1" ht="20.25" customHeight="1" x14ac:dyDescent="0.2">
      <c r="B18" s="41" t="s">
        <v>20</v>
      </c>
      <c r="C18" s="43">
        <v>44930</v>
      </c>
      <c r="D18" s="54"/>
      <c r="E18" s="54"/>
      <c r="F18" s="54"/>
      <c r="G18" s="54"/>
      <c r="H18" s="145">
        <f t="shared" si="0"/>
        <v>0</v>
      </c>
      <c r="I18" s="146"/>
    </row>
    <row r="19" spans="2:10" s="15" customFormat="1" ht="20.25" customHeight="1" x14ac:dyDescent="0.2">
      <c r="B19" s="41" t="s">
        <v>21</v>
      </c>
      <c r="C19" s="43">
        <v>44931</v>
      </c>
      <c r="D19" s="54"/>
      <c r="E19" s="54"/>
      <c r="F19" s="54"/>
      <c r="G19" s="54"/>
      <c r="H19" s="145">
        <f t="shared" si="0"/>
        <v>0</v>
      </c>
      <c r="I19" s="146"/>
    </row>
    <row r="20" spans="2:10" s="15" customFormat="1" ht="20.25" customHeight="1" x14ac:dyDescent="0.2">
      <c r="B20" s="41" t="s">
        <v>22</v>
      </c>
      <c r="C20" s="43">
        <v>44932</v>
      </c>
      <c r="D20" s="54"/>
      <c r="E20" s="54"/>
      <c r="F20" s="54"/>
      <c r="G20" s="54"/>
      <c r="H20" s="145">
        <f t="shared" si="0"/>
        <v>0</v>
      </c>
      <c r="I20" s="146"/>
    </row>
    <row r="21" spans="2:10" s="15" customFormat="1" ht="20.25" customHeight="1" x14ac:dyDescent="0.2">
      <c r="B21" s="56" t="s">
        <v>23</v>
      </c>
      <c r="C21" s="57">
        <v>44933</v>
      </c>
      <c r="D21" s="58"/>
      <c r="E21" s="58"/>
      <c r="F21" s="58"/>
      <c r="G21" s="58"/>
      <c r="H21" s="147">
        <f t="shared" ref="H21:H28" si="1">(G21-D21-(F21-E21))*24</f>
        <v>0</v>
      </c>
      <c r="I21" s="148"/>
    </row>
    <row r="22" spans="2:10" s="15" customFormat="1" ht="20.25" customHeight="1" x14ac:dyDescent="0.2">
      <c r="B22" s="56" t="s">
        <v>16</v>
      </c>
      <c r="C22" s="57">
        <v>44934</v>
      </c>
      <c r="D22" s="58"/>
      <c r="E22" s="58"/>
      <c r="F22" s="58"/>
      <c r="G22" s="58"/>
      <c r="H22" s="147">
        <f t="shared" si="1"/>
        <v>0</v>
      </c>
      <c r="I22" s="148"/>
    </row>
    <row r="23" spans="2:10" s="15" customFormat="1" ht="20.25" customHeight="1" x14ac:dyDescent="0.2">
      <c r="B23" s="41" t="s">
        <v>17</v>
      </c>
      <c r="C23" s="43">
        <v>44935</v>
      </c>
      <c r="D23" s="54"/>
      <c r="E23" s="54"/>
      <c r="F23" s="54"/>
      <c r="G23" s="54"/>
      <c r="H23" s="145">
        <f t="shared" si="1"/>
        <v>0</v>
      </c>
      <c r="I23" s="146"/>
    </row>
    <row r="24" spans="2:10" s="15" customFormat="1" ht="20.25" customHeight="1" x14ac:dyDescent="0.2">
      <c r="B24" s="41" t="s">
        <v>19</v>
      </c>
      <c r="C24" s="43">
        <v>44936</v>
      </c>
      <c r="D24" s="54"/>
      <c r="E24" s="54"/>
      <c r="F24" s="54"/>
      <c r="G24" s="54"/>
      <c r="H24" s="145">
        <f t="shared" si="1"/>
        <v>0</v>
      </c>
      <c r="I24" s="146"/>
    </row>
    <row r="25" spans="2:10" s="15" customFormat="1" ht="20.25" customHeight="1" x14ac:dyDescent="0.2">
      <c r="B25" s="41" t="s">
        <v>20</v>
      </c>
      <c r="C25" s="43">
        <v>44937</v>
      </c>
      <c r="D25" s="54"/>
      <c r="E25" s="54"/>
      <c r="F25" s="54"/>
      <c r="G25" s="54"/>
      <c r="H25" s="145">
        <f t="shared" si="1"/>
        <v>0</v>
      </c>
      <c r="I25" s="146"/>
    </row>
    <row r="26" spans="2:10" s="15" customFormat="1" ht="20.25" customHeight="1" x14ac:dyDescent="0.2">
      <c r="B26" s="41" t="s">
        <v>21</v>
      </c>
      <c r="C26" s="43">
        <v>44938</v>
      </c>
      <c r="D26" s="54"/>
      <c r="E26" s="54"/>
      <c r="F26" s="54"/>
      <c r="G26" s="54"/>
      <c r="H26" s="145">
        <f t="shared" si="1"/>
        <v>0</v>
      </c>
      <c r="I26" s="146"/>
    </row>
    <row r="27" spans="2:10" s="15" customFormat="1" ht="20.25" customHeight="1" x14ac:dyDescent="0.2">
      <c r="B27" s="51" t="s">
        <v>22</v>
      </c>
      <c r="C27" s="43">
        <v>44939</v>
      </c>
      <c r="D27" s="54"/>
      <c r="E27" s="54"/>
      <c r="F27" s="54"/>
      <c r="G27" s="54"/>
      <c r="H27" s="145">
        <f t="shared" si="1"/>
        <v>0</v>
      </c>
      <c r="I27" s="146"/>
    </row>
    <row r="28" spans="2:10" s="15" customFormat="1" ht="20.25" customHeight="1" x14ac:dyDescent="0.2">
      <c r="B28" s="56" t="s">
        <v>23</v>
      </c>
      <c r="C28" s="57">
        <v>44940</v>
      </c>
      <c r="D28" s="58"/>
      <c r="E28" s="58"/>
      <c r="F28" s="58"/>
      <c r="G28" s="58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39" t="s">
        <v>29</v>
      </c>
      <c r="C32" s="40"/>
      <c r="D32" s="19"/>
      <c r="E32" s="33"/>
      <c r="F32" s="34"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3">
      <c r="B34" s="86" t="s">
        <v>31</v>
      </c>
      <c r="C34" s="86"/>
      <c r="D34" s="86"/>
      <c r="E34" s="20"/>
      <c r="F34" s="20"/>
      <c r="G34" s="48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0">
    <mergeCell ref="H22:I22"/>
    <mergeCell ref="H20:I20"/>
    <mergeCell ref="H28:I28"/>
    <mergeCell ref="H29:I29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1:I21"/>
    <mergeCell ref="B2:D3"/>
    <mergeCell ref="E2:I3"/>
    <mergeCell ref="B5:C6"/>
    <mergeCell ref="B7:C8"/>
    <mergeCell ref="B41:I41"/>
    <mergeCell ref="B29:G29"/>
    <mergeCell ref="D5:F6"/>
    <mergeCell ref="I5:I6"/>
    <mergeCell ref="G31:I31"/>
    <mergeCell ref="D7:E8"/>
    <mergeCell ref="E31:F31"/>
    <mergeCell ref="H14:I14"/>
    <mergeCell ref="E14:F14"/>
    <mergeCell ref="G7:H8"/>
    <mergeCell ref="I7:I8"/>
    <mergeCell ref="G5:H6"/>
  </mergeCells>
  <phoneticPr fontId="2" type="noConversion"/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J42"/>
  <sheetViews>
    <sheetView showGridLines="0" showRowColHeaders="0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10" ht="14.25" customHeight="1" x14ac:dyDescent="0.2">
      <c r="F1" s="84"/>
      <c r="G1" s="84"/>
      <c r="H1" s="84"/>
      <c r="I1" s="84"/>
    </row>
    <row r="2" spans="2:10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10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10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10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10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10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45066</v>
      </c>
    </row>
    <row r="8" spans="2:10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10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10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10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10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10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10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10" s="15" customFormat="1" ht="20.25" customHeight="1" x14ac:dyDescent="0.2">
      <c r="B15" s="56" t="s">
        <v>16</v>
      </c>
      <c r="C15" s="57">
        <v>45053</v>
      </c>
      <c r="D15" s="58"/>
      <c r="E15" s="75"/>
      <c r="F15" s="75"/>
      <c r="G15" s="58"/>
      <c r="H15" s="147">
        <f>(G15-D15-(F15-E15))*24</f>
        <v>0</v>
      </c>
      <c r="I15" s="148"/>
    </row>
    <row r="16" spans="2:10" s="15" customFormat="1" ht="20.25" customHeight="1" x14ac:dyDescent="0.2">
      <c r="B16" s="50" t="s">
        <v>17</v>
      </c>
      <c r="C16" s="43">
        <v>45054</v>
      </c>
      <c r="D16" s="55"/>
      <c r="E16" s="55"/>
      <c r="F16" s="55"/>
      <c r="G16" s="55"/>
      <c r="H16" s="145">
        <f t="shared" ref="H16:H21" si="0">(G16-D16-(F16-E16))*24</f>
        <v>0</v>
      </c>
      <c r="I16" s="146"/>
      <c r="J16" s="95"/>
    </row>
    <row r="17" spans="2:10" s="15" customFormat="1" ht="20.25" customHeight="1" x14ac:dyDescent="0.2">
      <c r="B17" s="79" t="s">
        <v>19</v>
      </c>
      <c r="C17" s="43">
        <v>45055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45056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45057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45058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45059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45060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45061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45062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45063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45064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45065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45066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'23 Apr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J42"/>
  <sheetViews>
    <sheetView showGridLines="0" showRowColHeaders="0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45080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45067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45068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45069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45070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45071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45072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45073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45074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45075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45076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45077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45078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45079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98">
        <v>45080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'7 May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J42"/>
  <sheetViews>
    <sheetView showGridLines="0" showRowColHeaders="0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45094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45081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45082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45083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45084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45085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45086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45087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45088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87" t="s">
        <v>17</v>
      </c>
      <c r="C23" s="92">
        <v>45089</v>
      </c>
      <c r="D23" s="88"/>
      <c r="E23" s="88"/>
      <c r="F23" s="88"/>
      <c r="G23" s="88"/>
      <c r="H23" s="158">
        <f t="shared" si="1"/>
        <v>0</v>
      </c>
      <c r="I23" s="159"/>
      <c r="J23" s="95" t="s">
        <v>44</v>
      </c>
    </row>
    <row r="24" spans="2:10" s="15" customFormat="1" ht="20.25" customHeight="1" x14ac:dyDescent="0.2">
      <c r="B24" s="79" t="s">
        <v>19</v>
      </c>
      <c r="C24" s="43">
        <v>45090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45091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45092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45093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45094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'21 May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10" ht="14.25" customHeight="1" x14ac:dyDescent="0.2">
      <c r="F1" s="84"/>
      <c r="G1" s="84"/>
      <c r="H1" s="84"/>
      <c r="I1" s="84"/>
    </row>
    <row r="2" spans="2:10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10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10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10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10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10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45108</v>
      </c>
    </row>
    <row r="8" spans="2:10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10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10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10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10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10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10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10" s="15" customFormat="1" ht="20.25" customHeight="1" x14ac:dyDescent="0.2">
      <c r="B15" s="56" t="s">
        <v>16</v>
      </c>
      <c r="C15" s="57">
        <v>45095</v>
      </c>
      <c r="D15" s="58"/>
      <c r="E15" s="75"/>
      <c r="F15" s="75"/>
      <c r="G15" s="58"/>
      <c r="H15" s="147">
        <f>(G15-D15-(F15-E15))*24</f>
        <v>0</v>
      </c>
      <c r="I15" s="148"/>
    </row>
    <row r="16" spans="2:10" s="15" customFormat="1" ht="20.25" customHeight="1" x14ac:dyDescent="0.2">
      <c r="B16" s="50" t="s">
        <v>17</v>
      </c>
      <c r="C16" s="43">
        <v>45096</v>
      </c>
      <c r="D16" s="55"/>
      <c r="E16" s="55"/>
      <c r="F16" s="55"/>
      <c r="G16" s="55"/>
      <c r="H16" s="145">
        <f t="shared" ref="H16:H21" si="0">(G16-D16-(F16-E16))*24</f>
        <v>0</v>
      </c>
      <c r="I16" s="146"/>
      <c r="J16" s="95"/>
    </row>
    <row r="17" spans="2:10" s="15" customFormat="1" ht="20.25" customHeight="1" x14ac:dyDescent="0.2">
      <c r="B17" s="79" t="s">
        <v>19</v>
      </c>
      <c r="C17" s="43">
        <v>45097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45098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45099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45100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45101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45102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45103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45104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45105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45106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45107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45108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'4 Jun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45122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45109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45110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45111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45112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45113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45114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45115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45116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45117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45118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45119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45120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45121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45122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'18 Jun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45136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45123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45124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45125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45126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45127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45128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45129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45130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45131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45132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45133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45134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45135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45136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 July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J42"/>
  <sheetViews>
    <sheetView showGridLines="0" showRowColHeaders="0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45150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45137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45138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45139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45140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45141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45142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45143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45144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45145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45146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45147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45148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45149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45150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'16 Jul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J42"/>
  <sheetViews>
    <sheetView showGridLines="0" showRowColHeaders="0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45164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45151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45152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45153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89" t="s">
        <v>20</v>
      </c>
      <c r="C18" s="90">
        <v>45154</v>
      </c>
      <c r="D18" s="91"/>
      <c r="E18" s="91"/>
      <c r="F18" s="91"/>
      <c r="G18" s="91"/>
      <c r="H18" s="160">
        <f t="shared" si="0"/>
        <v>0</v>
      </c>
      <c r="I18" s="161"/>
      <c r="J18" s="95" t="s">
        <v>45</v>
      </c>
    </row>
    <row r="19" spans="2:10" s="15" customFormat="1" ht="20.25" customHeight="1" x14ac:dyDescent="0.2">
      <c r="B19" s="79" t="s">
        <v>21</v>
      </c>
      <c r="C19" s="43">
        <v>45155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45156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45157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45158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45159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45160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45161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45162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45163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45164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'30 Jul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45178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45165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45166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45167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45168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45169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45170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45171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45172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45173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45174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45175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45176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45177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45178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'13 Aug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45192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45179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45180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45181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45182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45183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45184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45185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45186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45187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45188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45189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45190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45191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45192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'27 Aug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2"/>
  <sheetViews>
    <sheetView showGridLines="0" showRowColHeaders="0" zoomScale="85" zoomScaleNormal="85" workbookViewId="0">
      <selection activeCell="H29" sqref="H29:I29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44954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44941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6" t="s">
        <v>17</v>
      </c>
      <c r="C16" s="43">
        <v>44942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6" t="s">
        <v>19</v>
      </c>
      <c r="C17" s="43">
        <v>44943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6" t="s">
        <v>20</v>
      </c>
      <c r="C18" s="43">
        <v>44944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6" t="s">
        <v>21</v>
      </c>
      <c r="C19" s="43">
        <v>44945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8" t="s">
        <v>22</v>
      </c>
      <c r="C20" s="43">
        <v>44946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44947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44948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6" t="s">
        <v>17</v>
      </c>
      <c r="C23" s="43">
        <v>44949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6" t="s">
        <v>19</v>
      </c>
      <c r="C24" s="43">
        <v>44950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41" t="s">
        <v>20</v>
      </c>
      <c r="C25" s="43">
        <v>44951</v>
      </c>
      <c r="D25" s="55"/>
      <c r="E25" s="55"/>
      <c r="F25" s="55"/>
      <c r="G25" s="55"/>
      <c r="H25" s="145">
        <f t="shared" si="1"/>
        <v>0</v>
      </c>
      <c r="I25" s="146"/>
      <c r="J25" s="95"/>
    </row>
    <row r="26" spans="2:10" s="15" customFormat="1" ht="20.25" customHeight="1" x14ac:dyDescent="0.2">
      <c r="B26" s="53" t="s">
        <v>21</v>
      </c>
      <c r="C26" s="52">
        <v>44952</v>
      </c>
      <c r="D26" s="59"/>
      <c r="E26" s="59"/>
      <c r="F26" s="59"/>
      <c r="G26" s="59"/>
      <c r="H26" s="143">
        <f t="shared" si="1"/>
        <v>0</v>
      </c>
      <c r="I26" s="144"/>
      <c r="J26" s="95" t="s">
        <v>38</v>
      </c>
    </row>
    <row r="27" spans="2:10" s="15" customFormat="1" ht="20.25" customHeight="1" x14ac:dyDescent="0.2">
      <c r="B27" s="78" t="s">
        <v>22</v>
      </c>
      <c r="C27" s="43">
        <v>44953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44954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39" t="s">
        <v>29</v>
      </c>
      <c r="C32" s="40"/>
      <c r="D32" s="19"/>
      <c r="E32" s="33"/>
      <c r="F32" s="34">
        <f>'1 Jan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45206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45193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45194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45195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45196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45197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87" t="s">
        <v>22</v>
      </c>
      <c r="C20" s="92">
        <v>45198</v>
      </c>
      <c r="D20" s="88"/>
      <c r="E20" s="88"/>
      <c r="F20" s="88"/>
      <c r="G20" s="88"/>
      <c r="H20" s="158">
        <f t="shared" si="0"/>
        <v>0</v>
      </c>
      <c r="I20" s="159"/>
      <c r="J20" s="95" t="s">
        <v>46</v>
      </c>
    </row>
    <row r="21" spans="2:10" s="15" customFormat="1" ht="20.25" customHeight="1" x14ac:dyDescent="0.2">
      <c r="B21" s="56" t="s">
        <v>23</v>
      </c>
      <c r="C21" s="57">
        <v>45199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45200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89" t="s">
        <v>17</v>
      </c>
      <c r="C23" s="90">
        <v>45201</v>
      </c>
      <c r="D23" s="91"/>
      <c r="E23" s="91"/>
      <c r="F23" s="91"/>
      <c r="G23" s="91"/>
      <c r="H23" s="160">
        <f t="shared" si="1"/>
        <v>0</v>
      </c>
      <c r="I23" s="161"/>
      <c r="J23" s="99" t="s">
        <v>47</v>
      </c>
    </row>
    <row r="24" spans="2:10" s="15" customFormat="1" ht="20.25" customHeight="1" x14ac:dyDescent="0.2">
      <c r="B24" s="79" t="s">
        <v>19</v>
      </c>
      <c r="C24" s="43">
        <v>45202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45203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45204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45205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45206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'10 Sep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J42"/>
  <sheetViews>
    <sheetView showGridLines="0" showRowColHeaders="0" tabSelected="1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10" ht="14.25" customHeight="1" x14ac:dyDescent="0.2">
      <c r="F1" s="84"/>
      <c r="G1" s="84"/>
      <c r="H1" s="84"/>
      <c r="I1" s="84"/>
    </row>
    <row r="2" spans="2:10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10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10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10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10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10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45220</v>
      </c>
    </row>
    <row r="8" spans="2:10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10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10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10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10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10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10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10" s="15" customFormat="1" ht="20.25" customHeight="1" x14ac:dyDescent="0.2">
      <c r="B15" s="56" t="s">
        <v>16</v>
      </c>
      <c r="C15" s="57">
        <v>45207</v>
      </c>
      <c r="D15" s="58"/>
      <c r="E15" s="75"/>
      <c r="F15" s="75"/>
      <c r="G15" s="58"/>
      <c r="H15" s="147">
        <f>(G15-D15-(F15-E15))*24</f>
        <v>0</v>
      </c>
      <c r="I15" s="148"/>
    </row>
    <row r="16" spans="2:10" s="15" customFormat="1" ht="20.25" customHeight="1" x14ac:dyDescent="0.2">
      <c r="B16" s="50" t="s">
        <v>17</v>
      </c>
      <c r="C16" s="43">
        <v>45208</v>
      </c>
      <c r="D16" s="55"/>
      <c r="E16" s="55"/>
      <c r="F16" s="55"/>
      <c r="G16" s="55"/>
      <c r="H16" s="145">
        <f t="shared" ref="H16:H21" si="0">(G16-D16-(F16-E16))*24</f>
        <v>0</v>
      </c>
      <c r="I16" s="146"/>
      <c r="J16" s="95"/>
    </row>
    <row r="17" spans="2:10" s="15" customFormat="1" ht="20.25" customHeight="1" x14ac:dyDescent="0.2">
      <c r="B17" s="79" t="s">
        <v>19</v>
      </c>
      <c r="C17" s="43">
        <v>45209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45210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45211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45212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45213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45214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45215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45216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45217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45218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45219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45220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'24 Sep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45234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45221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45222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45223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45224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45225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45226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45227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45228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45229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45230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45231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45232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45233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45234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'8 Oct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J42"/>
  <sheetViews>
    <sheetView showGridLines="0" showRowColHeaders="0" zoomScale="85" zoomScaleNormal="85" workbookViewId="0">
      <selection activeCell="H20" sqref="H20:I20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45248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45235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45236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45237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45238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45239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45240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45241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45242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45243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45244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45245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45246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45247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45248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'22 Oct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J42"/>
  <sheetViews>
    <sheetView showGridLines="0" showRowColHeaders="0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45262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45249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45250</v>
      </c>
      <c r="D16" s="77"/>
      <c r="E16" s="77"/>
      <c r="F16" s="77"/>
      <c r="G16" s="77"/>
      <c r="H16" s="151">
        <f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45251</v>
      </c>
      <c r="D17" s="77"/>
      <c r="E17" s="77"/>
      <c r="F17" s="77"/>
      <c r="G17" s="77"/>
      <c r="H17" s="151">
        <f>(G17-D17-(F17-E17))*24</f>
        <v>0</v>
      </c>
      <c r="I17" s="152"/>
    </row>
    <row r="18" spans="2:10" s="15" customFormat="1" ht="20.25" customHeight="1" x14ac:dyDescent="0.2">
      <c r="B18" s="79" t="s">
        <v>20</v>
      </c>
      <c r="C18" s="43">
        <v>45252</v>
      </c>
      <c r="D18" s="77"/>
      <c r="E18" s="77"/>
      <c r="F18" s="77"/>
      <c r="G18" s="77"/>
      <c r="H18" s="151">
        <f t="shared" ref="H18:H21" si="0">(G18-D18-(F18-E18))*24</f>
        <v>0</v>
      </c>
      <c r="I18" s="152"/>
    </row>
    <row r="19" spans="2:10" s="15" customFormat="1" ht="20.25" customHeight="1" x14ac:dyDescent="0.2">
      <c r="B19" s="79" t="s">
        <v>21</v>
      </c>
      <c r="C19" s="43">
        <v>45253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45254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45255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45256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45257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45258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45259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45260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45261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45262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'5 Nov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J42"/>
  <sheetViews>
    <sheetView topLeftCell="A4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45276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45263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45264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45265</v>
      </c>
      <c r="D17" s="77"/>
      <c r="E17" s="77"/>
      <c r="F17" s="77"/>
      <c r="G17" s="77"/>
      <c r="H17" s="151">
        <f t="shared" ref="H17" si="1">(G17-D17-(F17-E17))*24</f>
        <v>0</v>
      </c>
      <c r="I17" s="152"/>
    </row>
    <row r="18" spans="2:10" s="15" customFormat="1" ht="20.25" customHeight="1" x14ac:dyDescent="0.2">
      <c r="B18" s="79" t="s">
        <v>20</v>
      </c>
      <c r="C18" s="43">
        <v>45266</v>
      </c>
      <c r="D18" s="77"/>
      <c r="E18" s="77"/>
      <c r="F18" s="77"/>
      <c r="G18" s="77"/>
      <c r="H18" s="151">
        <f t="shared" ref="H18" si="2">(G18-D18-(F18-E18))*24</f>
        <v>0</v>
      </c>
      <c r="I18" s="152"/>
    </row>
    <row r="19" spans="2:10" s="15" customFormat="1" ht="20.25" customHeight="1" x14ac:dyDescent="0.2">
      <c r="B19" s="79" t="s">
        <v>21</v>
      </c>
      <c r="C19" s="43">
        <v>45267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45268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45269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45270</v>
      </c>
      <c r="D22" s="74"/>
      <c r="E22" s="74"/>
      <c r="F22" s="74"/>
      <c r="G22" s="74"/>
      <c r="H22" s="147">
        <f t="shared" ref="H22:H28" si="3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45271</v>
      </c>
      <c r="D23" s="77"/>
      <c r="E23" s="77"/>
      <c r="F23" s="77"/>
      <c r="G23" s="77"/>
      <c r="H23" s="151">
        <f t="shared" si="3"/>
        <v>0</v>
      </c>
      <c r="I23" s="152"/>
    </row>
    <row r="24" spans="2:10" s="15" customFormat="1" ht="20.25" customHeight="1" x14ac:dyDescent="0.2">
      <c r="B24" s="79" t="s">
        <v>19</v>
      </c>
      <c r="C24" s="43">
        <v>45272</v>
      </c>
      <c r="D24" s="77"/>
      <c r="E24" s="77"/>
      <c r="F24" s="77"/>
      <c r="G24" s="77"/>
      <c r="H24" s="151">
        <f t="shared" si="3"/>
        <v>0</v>
      </c>
      <c r="I24" s="152"/>
    </row>
    <row r="25" spans="2:10" s="15" customFormat="1" ht="20.25" customHeight="1" x14ac:dyDescent="0.2">
      <c r="B25" s="79" t="s">
        <v>20</v>
      </c>
      <c r="C25" s="43">
        <v>45273</v>
      </c>
      <c r="D25" s="77"/>
      <c r="E25" s="77"/>
      <c r="F25" s="77"/>
      <c r="G25" s="77"/>
      <c r="H25" s="151">
        <f t="shared" si="3"/>
        <v>0</v>
      </c>
      <c r="I25" s="152"/>
    </row>
    <row r="26" spans="2:10" s="15" customFormat="1" ht="20.25" customHeight="1" x14ac:dyDescent="0.2">
      <c r="B26" s="79" t="s">
        <v>21</v>
      </c>
      <c r="C26" s="43">
        <v>45274</v>
      </c>
      <c r="D26" s="77"/>
      <c r="E26" s="77"/>
      <c r="F26" s="77"/>
      <c r="G26" s="77"/>
      <c r="H26" s="151">
        <f t="shared" si="3"/>
        <v>0</v>
      </c>
      <c r="I26" s="152"/>
    </row>
    <row r="27" spans="2:10" s="15" customFormat="1" ht="20.25" customHeight="1" x14ac:dyDescent="0.2">
      <c r="B27" s="79" t="s">
        <v>22</v>
      </c>
      <c r="C27" s="43">
        <v>45275</v>
      </c>
      <c r="D27" s="77"/>
      <c r="E27" s="77"/>
      <c r="F27" s="77"/>
      <c r="G27" s="77"/>
      <c r="H27" s="151">
        <f t="shared" si="3"/>
        <v>0</v>
      </c>
      <c r="I27" s="152"/>
    </row>
    <row r="28" spans="2:10" s="15" customFormat="1" ht="20.25" customHeight="1" x14ac:dyDescent="0.2">
      <c r="B28" s="56" t="s">
        <v>23</v>
      </c>
      <c r="C28" s="57">
        <v>45276</v>
      </c>
      <c r="D28" s="74"/>
      <c r="E28" s="74"/>
      <c r="F28" s="74"/>
      <c r="G28" s="74"/>
      <c r="H28" s="147">
        <f t="shared" si="3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'19 Nov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J42"/>
  <sheetViews>
    <sheetView zoomScale="85" zoomScaleNormal="85" workbookViewId="0">
      <selection activeCell="H20" sqref="H20:I20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45290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45277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50" t="s">
        <v>17</v>
      </c>
      <c r="C16" s="43">
        <v>45278</v>
      </c>
      <c r="D16" s="54"/>
      <c r="E16" s="54"/>
      <c r="F16" s="54"/>
      <c r="G16" s="54"/>
      <c r="H16" s="145">
        <f>(G16-D16-(F16-E16))*24</f>
        <v>0</v>
      </c>
      <c r="I16" s="146"/>
    </row>
    <row r="17" spans="2:10" s="15" customFormat="1" ht="20.25" customHeight="1" x14ac:dyDescent="0.2">
      <c r="B17" s="50" t="s">
        <v>19</v>
      </c>
      <c r="C17" s="43">
        <v>45279</v>
      </c>
      <c r="D17" s="54"/>
      <c r="E17" s="54"/>
      <c r="F17" s="54"/>
      <c r="G17" s="54"/>
      <c r="H17" s="145">
        <f>(G17-D17-(F17-E17))*24</f>
        <v>0</v>
      </c>
      <c r="I17" s="146"/>
    </row>
    <row r="18" spans="2:10" s="15" customFormat="1" ht="20.25" customHeight="1" x14ac:dyDescent="0.2">
      <c r="B18" s="50" t="s">
        <v>20</v>
      </c>
      <c r="C18" s="43">
        <v>45280</v>
      </c>
      <c r="D18" s="55"/>
      <c r="E18" s="55"/>
      <c r="F18" s="55"/>
      <c r="G18" s="55"/>
      <c r="H18" s="145">
        <f>(G18-D18-(F18-E18))*24</f>
        <v>0</v>
      </c>
      <c r="I18" s="146"/>
    </row>
    <row r="19" spans="2:10" s="15" customFormat="1" ht="20.25" customHeight="1" x14ac:dyDescent="0.2">
      <c r="B19" s="50" t="s">
        <v>21</v>
      </c>
      <c r="C19" s="43">
        <v>45281</v>
      </c>
      <c r="D19" s="55"/>
      <c r="E19" s="55"/>
      <c r="F19" s="55"/>
      <c r="G19" s="55"/>
      <c r="H19" s="145">
        <f>(G19-D19-(F19-E19))*24</f>
        <v>0</v>
      </c>
      <c r="I19" s="146"/>
    </row>
    <row r="20" spans="2:10" s="15" customFormat="1" ht="20.25" customHeight="1" x14ac:dyDescent="0.2">
      <c r="B20" s="50" t="s">
        <v>22</v>
      </c>
      <c r="C20" s="43">
        <v>45282</v>
      </c>
      <c r="D20" s="55"/>
      <c r="E20" s="55"/>
      <c r="F20" s="55"/>
      <c r="G20" s="55"/>
      <c r="H20" s="145">
        <f t="shared" ref="H20:H28" si="0">(G20-D20-(F20-E20))*24</f>
        <v>0</v>
      </c>
      <c r="I20" s="146"/>
    </row>
    <row r="21" spans="2:10" s="15" customFormat="1" ht="20.25" customHeight="1" x14ac:dyDescent="0.2">
      <c r="B21" s="56" t="s">
        <v>23</v>
      </c>
      <c r="C21" s="57">
        <v>45283</v>
      </c>
      <c r="D21" s="58"/>
      <c r="E21" s="75"/>
      <c r="F21" s="75"/>
      <c r="G21" s="58"/>
      <c r="H21" s="162">
        <f t="shared" si="0"/>
        <v>0</v>
      </c>
      <c r="I21" s="163"/>
    </row>
    <row r="22" spans="2:10" s="15" customFormat="1" ht="20.25" customHeight="1" x14ac:dyDescent="0.2">
      <c r="B22" s="56" t="s">
        <v>16</v>
      </c>
      <c r="C22" s="57">
        <v>45284</v>
      </c>
      <c r="D22" s="58"/>
      <c r="E22" s="75"/>
      <c r="F22" s="75"/>
      <c r="G22" s="58"/>
      <c r="H22" s="162">
        <f t="shared" si="0"/>
        <v>0</v>
      </c>
      <c r="I22" s="163"/>
    </row>
    <row r="23" spans="2:10" s="15" customFormat="1" ht="20.25" customHeight="1" x14ac:dyDescent="0.2">
      <c r="B23" s="44" t="s">
        <v>17</v>
      </c>
      <c r="C23" s="52">
        <v>45285</v>
      </c>
      <c r="D23" s="45"/>
      <c r="E23" s="45"/>
      <c r="F23" s="45"/>
      <c r="G23" s="45"/>
      <c r="H23" s="143">
        <f t="shared" si="0"/>
        <v>0</v>
      </c>
      <c r="I23" s="144"/>
      <c r="J23" s="95" t="s">
        <v>48</v>
      </c>
    </row>
    <row r="24" spans="2:10" s="15" customFormat="1" ht="20.25" customHeight="1" x14ac:dyDescent="0.2">
      <c r="B24" s="44" t="s">
        <v>19</v>
      </c>
      <c r="C24" s="52">
        <v>45286</v>
      </c>
      <c r="D24" s="45"/>
      <c r="E24" s="45"/>
      <c r="F24" s="45"/>
      <c r="G24" s="45"/>
      <c r="H24" s="143">
        <f t="shared" si="0"/>
        <v>0</v>
      </c>
      <c r="I24" s="144"/>
      <c r="J24" s="95" t="s">
        <v>49</v>
      </c>
    </row>
    <row r="25" spans="2:10" s="15" customFormat="1" ht="20.25" customHeight="1" x14ac:dyDescent="0.2">
      <c r="B25" s="44" t="s">
        <v>20</v>
      </c>
      <c r="C25" s="52">
        <v>45287</v>
      </c>
      <c r="D25" s="45"/>
      <c r="E25" s="45"/>
      <c r="F25" s="45"/>
      <c r="G25" s="45"/>
      <c r="H25" s="143">
        <f t="shared" si="0"/>
        <v>0</v>
      </c>
      <c r="I25" s="144"/>
      <c r="J25" s="96" t="s">
        <v>50</v>
      </c>
    </row>
    <row r="26" spans="2:10" s="15" customFormat="1" ht="20.25" customHeight="1" x14ac:dyDescent="0.2">
      <c r="B26" s="44" t="s">
        <v>21</v>
      </c>
      <c r="C26" s="52">
        <v>45288</v>
      </c>
      <c r="D26" s="45"/>
      <c r="E26" s="45"/>
      <c r="F26" s="45"/>
      <c r="G26" s="45"/>
      <c r="H26" s="143">
        <f t="shared" si="0"/>
        <v>0</v>
      </c>
      <c r="I26" s="144"/>
      <c r="J26" s="96" t="s">
        <v>50</v>
      </c>
    </row>
    <row r="27" spans="2:10" s="15" customFormat="1" ht="20.25" customHeight="1" x14ac:dyDescent="0.2">
      <c r="B27" s="44" t="s">
        <v>22</v>
      </c>
      <c r="C27" s="52">
        <v>45289</v>
      </c>
      <c r="D27" s="45"/>
      <c r="E27" s="45"/>
      <c r="F27" s="45"/>
      <c r="G27" s="45"/>
      <c r="H27" s="143">
        <f t="shared" si="0"/>
        <v>0</v>
      </c>
      <c r="I27" s="144"/>
      <c r="J27" s="96" t="s">
        <v>50</v>
      </c>
    </row>
    <row r="28" spans="2:10" s="15" customFormat="1" ht="20.25" customHeight="1" x14ac:dyDescent="0.2">
      <c r="B28" s="56" t="s">
        <v>23</v>
      </c>
      <c r="C28" s="57">
        <v>45290</v>
      </c>
      <c r="D28" s="58"/>
      <c r="E28" s="75"/>
      <c r="F28" s="75"/>
      <c r="G28" s="58"/>
      <c r="H28" s="162">
        <f t="shared" si="0"/>
        <v>0</v>
      </c>
      <c r="I28" s="163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'3 Dec 2023'!I32</f>
        <v>0</v>
      </c>
      <c r="G32" s="36"/>
      <c r="H32" s="35"/>
      <c r="I32" s="22">
        <f>SUM(H29+F32)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15:I15"/>
    <mergeCell ref="H22:I22"/>
    <mergeCell ref="H20:I20"/>
    <mergeCell ref="H28:I28"/>
    <mergeCell ref="H29:I29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1:I21"/>
    <mergeCell ref="B2:D3"/>
    <mergeCell ref="E2:I3"/>
    <mergeCell ref="B41:I41"/>
    <mergeCell ref="B5:C6"/>
    <mergeCell ref="D5:F6"/>
    <mergeCell ref="G5:H6"/>
    <mergeCell ref="I5:I6"/>
    <mergeCell ref="B7:C8"/>
    <mergeCell ref="D7:E8"/>
    <mergeCell ref="G7:H8"/>
    <mergeCell ref="I7:I8"/>
    <mergeCell ref="E14:F14"/>
    <mergeCell ref="H14:I14"/>
    <mergeCell ref="B29:G29"/>
    <mergeCell ref="E31:F31"/>
    <mergeCell ref="G31:I31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J42"/>
  <sheetViews>
    <sheetView topLeftCell="A4" zoomScale="85" zoomScaleNormal="85" workbookViewId="0">
      <selection activeCell="H15" sqref="H15:I15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10" ht="14.25" customHeight="1" x14ac:dyDescent="0.2">
      <c r="F1" s="84"/>
      <c r="G1" s="84"/>
      <c r="H1" s="84"/>
      <c r="I1" s="84"/>
    </row>
    <row r="2" spans="2:10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10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10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10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10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10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SUM(C15)</f>
        <v>45291</v>
      </c>
    </row>
    <row r="8" spans="2:10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10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10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10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10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10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10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10" s="15" customFormat="1" ht="20.25" customHeight="1" x14ac:dyDescent="0.2">
      <c r="B15" s="56" t="s">
        <v>16</v>
      </c>
      <c r="C15" s="57">
        <v>45291</v>
      </c>
      <c r="D15" s="58"/>
      <c r="E15" s="75"/>
      <c r="F15" s="75"/>
      <c r="G15" s="58"/>
      <c r="H15" s="147">
        <v>0</v>
      </c>
      <c r="I15" s="148"/>
    </row>
    <row r="16" spans="2:10" s="15" customFormat="1" ht="20.25" customHeight="1" x14ac:dyDescent="0.2">
      <c r="B16" s="50"/>
      <c r="C16" s="43"/>
      <c r="D16" s="55"/>
      <c r="E16" s="55"/>
      <c r="F16" s="55"/>
      <c r="G16" s="55"/>
      <c r="H16" s="145"/>
      <c r="I16" s="146"/>
      <c r="J16" s="95"/>
    </row>
    <row r="17" spans="2:10" s="15" customFormat="1" ht="20.25" customHeight="1" x14ac:dyDescent="0.2">
      <c r="B17" s="50"/>
      <c r="C17" s="43"/>
      <c r="D17" s="55"/>
      <c r="E17" s="55"/>
      <c r="F17" s="55"/>
      <c r="G17" s="55"/>
      <c r="H17" s="145"/>
      <c r="I17" s="146"/>
      <c r="J17" s="95"/>
    </row>
    <row r="18" spans="2:10" s="15" customFormat="1" ht="20.25" customHeight="1" x14ac:dyDescent="0.2">
      <c r="B18" s="50"/>
      <c r="C18" s="43"/>
      <c r="D18" s="55"/>
      <c r="E18" s="55"/>
      <c r="F18" s="55"/>
      <c r="G18" s="55"/>
      <c r="H18" s="145"/>
      <c r="I18" s="146"/>
      <c r="J18" s="96"/>
    </row>
    <row r="19" spans="2:10" s="15" customFormat="1" ht="20.25" customHeight="1" x14ac:dyDescent="0.2">
      <c r="B19" s="50"/>
      <c r="C19" s="43"/>
      <c r="D19" s="55"/>
      <c r="E19" s="55"/>
      <c r="F19" s="55"/>
      <c r="G19" s="55"/>
      <c r="H19" s="145"/>
      <c r="I19" s="146"/>
      <c r="J19" s="96"/>
    </row>
    <row r="20" spans="2:10" s="15" customFormat="1" ht="20.25" customHeight="1" x14ac:dyDescent="0.2">
      <c r="B20" s="50"/>
      <c r="C20" s="43"/>
      <c r="D20" s="55"/>
      <c r="E20" s="55"/>
      <c r="F20" s="55"/>
      <c r="G20" s="55"/>
      <c r="H20" s="145"/>
      <c r="I20" s="146"/>
      <c r="J20" s="96"/>
    </row>
    <row r="21" spans="2:10" s="15" customFormat="1" ht="20.25" customHeight="1" x14ac:dyDescent="0.2">
      <c r="B21" s="56"/>
      <c r="C21" s="57"/>
      <c r="D21" s="74"/>
      <c r="E21" s="74"/>
      <c r="F21" s="74"/>
      <c r="G21" s="74"/>
      <c r="H21" s="147"/>
      <c r="I21" s="148"/>
    </row>
    <row r="22" spans="2:10" s="15" customFormat="1" ht="20.25" customHeight="1" x14ac:dyDescent="0.2">
      <c r="B22" s="56"/>
      <c r="C22" s="57"/>
      <c r="D22" s="74"/>
      <c r="E22" s="74"/>
      <c r="F22" s="74"/>
      <c r="G22" s="74"/>
      <c r="H22" s="147"/>
      <c r="I22" s="148"/>
    </row>
    <row r="23" spans="2:10" s="15" customFormat="1" ht="20.25" customHeight="1" x14ac:dyDescent="0.2">
      <c r="B23" s="56"/>
      <c r="C23" s="57"/>
      <c r="D23" s="74"/>
      <c r="E23" s="74"/>
      <c r="F23" s="74"/>
      <c r="G23" s="74"/>
      <c r="H23" s="147"/>
      <c r="I23" s="148"/>
    </row>
    <row r="24" spans="2:10" s="15" customFormat="1" ht="20.25" customHeight="1" x14ac:dyDescent="0.2">
      <c r="B24" s="56"/>
      <c r="C24" s="57"/>
      <c r="D24" s="74"/>
      <c r="E24" s="74"/>
      <c r="F24" s="74"/>
      <c r="G24" s="74"/>
      <c r="H24" s="147"/>
      <c r="I24" s="148"/>
    </row>
    <row r="25" spans="2:10" s="15" customFormat="1" ht="20.25" customHeight="1" x14ac:dyDescent="0.2">
      <c r="B25" s="56"/>
      <c r="C25" s="57"/>
      <c r="D25" s="74"/>
      <c r="E25" s="74"/>
      <c r="F25" s="74"/>
      <c r="G25" s="74"/>
      <c r="H25" s="147"/>
      <c r="I25" s="148"/>
    </row>
    <row r="26" spans="2:10" s="15" customFormat="1" ht="20.25" customHeight="1" x14ac:dyDescent="0.2">
      <c r="B26" s="56"/>
      <c r="C26" s="57"/>
      <c r="D26" s="74"/>
      <c r="E26" s="74"/>
      <c r="F26" s="74"/>
      <c r="G26" s="74"/>
      <c r="H26" s="147"/>
      <c r="I26" s="148"/>
    </row>
    <row r="27" spans="2:10" s="15" customFormat="1" ht="20.25" customHeight="1" x14ac:dyDescent="0.2">
      <c r="B27" s="56"/>
      <c r="C27" s="57"/>
      <c r="D27" s="74"/>
      <c r="E27" s="74"/>
      <c r="F27" s="74"/>
      <c r="G27" s="74"/>
      <c r="H27" s="147"/>
      <c r="I27" s="148"/>
    </row>
    <row r="28" spans="2:10" s="15" customFormat="1" ht="20.25" customHeight="1" x14ac:dyDescent="0.2">
      <c r="B28" s="56"/>
      <c r="C28" s="57"/>
      <c r="D28" s="74"/>
      <c r="E28" s="74"/>
      <c r="F28" s="74"/>
      <c r="G28" s="74"/>
      <c r="H28" s="147"/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'17 Dec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44968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44955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44956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6" t="s">
        <v>19</v>
      </c>
      <c r="C17" s="43">
        <v>44957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50" t="s">
        <v>20</v>
      </c>
      <c r="C18" s="43">
        <v>44958</v>
      </c>
      <c r="D18" s="55"/>
      <c r="E18" s="55"/>
      <c r="F18" s="55"/>
      <c r="G18" s="55"/>
      <c r="H18" s="145">
        <f t="shared" si="0"/>
        <v>0</v>
      </c>
      <c r="I18" s="146"/>
    </row>
    <row r="19" spans="2:10" s="15" customFormat="1" ht="20.25" customHeight="1" x14ac:dyDescent="0.2">
      <c r="B19" s="79" t="s">
        <v>21</v>
      </c>
      <c r="C19" s="43">
        <v>44959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80" t="s">
        <v>22</v>
      </c>
      <c r="C20" s="43">
        <v>44960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44961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44962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6" t="s">
        <v>17</v>
      </c>
      <c r="C23" s="43">
        <v>44963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44964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44965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44966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80" t="s">
        <v>22</v>
      </c>
      <c r="C27" s="43">
        <v>44967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44968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'15 Jan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42"/>
  <sheetViews>
    <sheetView showGridLines="0" showRowColHeaders="0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53">
        <f>SUM(C28)</f>
        <v>44982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54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44969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6" t="s">
        <v>17</v>
      </c>
      <c r="C16" s="43">
        <v>44970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44971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44972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44973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80" t="s">
        <v>22</v>
      </c>
      <c r="C20" s="43">
        <v>44974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44975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44976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6" t="s">
        <v>17</v>
      </c>
      <c r="C23" s="43">
        <v>44977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44978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44979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44980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80" t="s">
        <v>22</v>
      </c>
      <c r="C27" s="43">
        <v>44981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44982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'29 Jan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44996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44983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6" t="s">
        <v>17</v>
      </c>
      <c r="C16" s="43">
        <v>44984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44985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26">
        <v>44986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26">
        <v>44987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80" t="s">
        <v>22</v>
      </c>
      <c r="C20" s="26">
        <v>44988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97">
        <v>44989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97">
        <v>44990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6" t="s">
        <v>17</v>
      </c>
      <c r="C23" s="26">
        <v>44991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26">
        <v>44992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26">
        <v>44993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26">
        <v>44994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80" t="s">
        <v>22</v>
      </c>
      <c r="C27" s="26">
        <v>44995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97">
        <v>44996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'12 Feb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42"/>
  <sheetViews>
    <sheetView showGridLines="0" showRowColHeaders="0" zoomScale="85" zoomScaleNormal="85" workbookViewId="0">
      <selection activeCell="H27" sqref="H27:I27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10" ht="14.25" customHeight="1" x14ac:dyDescent="0.2">
      <c r="F1" s="84"/>
      <c r="G1" s="84"/>
      <c r="H1" s="84"/>
      <c r="I1" s="84"/>
    </row>
    <row r="2" spans="2:10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10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10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10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10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10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45010</v>
      </c>
    </row>
    <row r="8" spans="2:10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10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10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10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10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10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10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10" s="15" customFormat="1" ht="20.25" customHeight="1" x14ac:dyDescent="0.2">
      <c r="B15" s="56" t="s">
        <v>16</v>
      </c>
      <c r="C15" s="57">
        <v>44997</v>
      </c>
      <c r="D15" s="58"/>
      <c r="E15" s="75"/>
      <c r="F15" s="75"/>
      <c r="G15" s="58"/>
      <c r="H15" s="147">
        <f>(G15-D15-(F15-E15))*24</f>
        <v>0</v>
      </c>
      <c r="I15" s="148"/>
    </row>
    <row r="16" spans="2:10" s="15" customFormat="1" ht="20.25" customHeight="1" x14ac:dyDescent="0.2">
      <c r="B16" s="87" t="s">
        <v>17</v>
      </c>
      <c r="C16" s="92">
        <v>44998</v>
      </c>
      <c r="D16" s="88"/>
      <c r="E16" s="88"/>
      <c r="F16" s="88"/>
      <c r="G16" s="88"/>
      <c r="H16" s="158">
        <f t="shared" ref="H16:H21" si="0">(G16-D16-(F16-E16))*24</f>
        <v>0</v>
      </c>
      <c r="I16" s="159"/>
      <c r="J16" s="95" t="s">
        <v>39</v>
      </c>
    </row>
    <row r="17" spans="2:10" s="15" customFormat="1" ht="20.25" customHeight="1" x14ac:dyDescent="0.2">
      <c r="B17" s="79" t="s">
        <v>19</v>
      </c>
      <c r="C17" s="43">
        <v>44999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45000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45001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45002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45003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45004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50" t="s">
        <v>17</v>
      </c>
      <c r="C23" s="43">
        <v>45005</v>
      </c>
      <c r="D23" s="55"/>
      <c r="E23" s="55"/>
      <c r="F23" s="55"/>
      <c r="G23" s="55"/>
      <c r="H23" s="145">
        <f t="shared" si="1"/>
        <v>0</v>
      </c>
      <c r="I23" s="146"/>
      <c r="J23" s="95"/>
    </row>
    <row r="24" spans="2:10" s="15" customFormat="1" ht="20.25" customHeight="1" x14ac:dyDescent="0.2">
      <c r="B24" s="79" t="s">
        <v>19</v>
      </c>
      <c r="C24" s="43">
        <v>45006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45007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45008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45009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57">
        <v>45010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55" t="s">
        <v>24</v>
      </c>
      <c r="C29" s="156"/>
      <c r="D29" s="156"/>
      <c r="E29" s="156"/>
      <c r="F29" s="156"/>
      <c r="G29" s="157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'26 Feb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9" ht="14.25" customHeight="1" x14ac:dyDescent="0.2">
      <c r="F1" s="84"/>
      <c r="G1" s="84"/>
      <c r="H1" s="84"/>
      <c r="I1" s="84"/>
    </row>
    <row r="2" spans="2:9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9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9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9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9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9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45024</v>
      </c>
    </row>
    <row r="8" spans="2:9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9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9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9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9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9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9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9" s="15" customFormat="1" ht="20.25" customHeight="1" x14ac:dyDescent="0.2">
      <c r="B15" s="56" t="s">
        <v>16</v>
      </c>
      <c r="C15" s="57">
        <v>45011</v>
      </c>
      <c r="D15" s="58"/>
      <c r="E15" s="75"/>
      <c r="F15" s="75"/>
      <c r="G15" s="58"/>
      <c r="H15" s="147">
        <f>(G15-D15-(F15-E15))*24</f>
        <v>0</v>
      </c>
      <c r="I15" s="148"/>
    </row>
    <row r="16" spans="2:9" s="15" customFormat="1" ht="20.25" customHeight="1" x14ac:dyDescent="0.2">
      <c r="B16" s="79" t="s">
        <v>17</v>
      </c>
      <c r="C16" s="43">
        <v>45012</v>
      </c>
      <c r="D16" s="77"/>
      <c r="E16" s="77"/>
      <c r="F16" s="77"/>
      <c r="G16" s="77"/>
      <c r="H16" s="151">
        <f t="shared" ref="H16:H21" si="0">(G16-D16-(F16-E16))*24</f>
        <v>0</v>
      </c>
      <c r="I16" s="152"/>
    </row>
    <row r="17" spans="2:10" s="15" customFormat="1" ht="20.25" customHeight="1" x14ac:dyDescent="0.2">
      <c r="B17" s="79" t="s">
        <v>19</v>
      </c>
      <c r="C17" s="43">
        <v>45013</v>
      </c>
      <c r="D17" s="77"/>
      <c r="E17" s="77"/>
      <c r="F17" s="77"/>
      <c r="G17" s="77"/>
      <c r="H17" s="151">
        <f t="shared" si="0"/>
        <v>0</v>
      </c>
      <c r="I17" s="152"/>
    </row>
    <row r="18" spans="2:10" s="15" customFormat="1" ht="20.25" customHeight="1" x14ac:dyDescent="0.2">
      <c r="B18" s="79" t="s">
        <v>20</v>
      </c>
      <c r="C18" s="43">
        <v>45014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45015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45016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45017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45018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79" t="s">
        <v>17</v>
      </c>
      <c r="C23" s="43">
        <v>45019</v>
      </c>
      <c r="D23" s="77"/>
      <c r="E23" s="77"/>
      <c r="F23" s="77"/>
      <c r="G23" s="77"/>
      <c r="H23" s="151">
        <f t="shared" si="1"/>
        <v>0</v>
      </c>
      <c r="I23" s="152"/>
    </row>
    <row r="24" spans="2:10" s="15" customFormat="1" ht="20.25" customHeight="1" x14ac:dyDescent="0.2">
      <c r="B24" s="79" t="s">
        <v>19</v>
      </c>
      <c r="C24" s="43">
        <v>45020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45021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45022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44" t="s">
        <v>22</v>
      </c>
      <c r="C27" s="52">
        <v>45023</v>
      </c>
      <c r="D27" s="59"/>
      <c r="E27" s="59"/>
      <c r="F27" s="59"/>
      <c r="G27" s="59"/>
      <c r="H27" s="143">
        <f t="shared" si="1"/>
        <v>0</v>
      </c>
      <c r="I27" s="144"/>
      <c r="J27" s="95" t="s">
        <v>40</v>
      </c>
    </row>
    <row r="28" spans="2:10" s="15" customFormat="1" ht="20.25" customHeight="1" x14ac:dyDescent="0.2">
      <c r="B28" s="56" t="s">
        <v>23</v>
      </c>
      <c r="C28" s="57">
        <v>45024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55" t="s">
        <v>24</v>
      </c>
      <c r="C29" s="156"/>
      <c r="D29" s="156"/>
      <c r="E29" s="156"/>
      <c r="F29" s="156"/>
      <c r="G29" s="157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'12 Mar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J42"/>
  <sheetViews>
    <sheetView showGridLines="0" showRowColHeaders="0" zoomScale="85" zoomScaleNormal="85" workbookViewId="0">
      <selection activeCell="H29" sqref="H29:I29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10" ht="14.25" customHeight="1" x14ac:dyDescent="0.2">
      <c r="F1" s="84"/>
      <c r="G1" s="84"/>
      <c r="H1" s="84"/>
      <c r="I1" s="84"/>
    </row>
    <row r="2" spans="2:10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10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10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10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10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10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45038</v>
      </c>
    </row>
    <row r="8" spans="2:10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10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10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10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10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10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10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10" s="15" customFormat="1" ht="20.25" customHeight="1" x14ac:dyDescent="0.2">
      <c r="B15" s="56" t="s">
        <v>16</v>
      </c>
      <c r="C15" s="57">
        <v>45025</v>
      </c>
      <c r="D15" s="58"/>
      <c r="E15" s="75"/>
      <c r="F15" s="75"/>
      <c r="G15" s="58"/>
      <c r="H15" s="147">
        <f>(G15-D15-(F15-E15))*24</f>
        <v>0</v>
      </c>
      <c r="I15" s="148"/>
    </row>
    <row r="16" spans="2:10" s="15" customFormat="1" ht="20.25" customHeight="1" x14ac:dyDescent="0.2">
      <c r="B16" s="44" t="s">
        <v>17</v>
      </c>
      <c r="C16" s="52">
        <v>45026</v>
      </c>
      <c r="D16" s="59"/>
      <c r="E16" s="59"/>
      <c r="F16" s="59"/>
      <c r="G16" s="59"/>
      <c r="H16" s="143">
        <f t="shared" ref="H16:H21" si="0">(G16-D16-(F16-E16))*24</f>
        <v>0</v>
      </c>
      <c r="I16" s="144"/>
      <c r="J16" s="95" t="s">
        <v>41</v>
      </c>
    </row>
    <row r="17" spans="2:10" s="15" customFormat="1" ht="20.25" customHeight="1" x14ac:dyDescent="0.2">
      <c r="B17" s="44" t="s">
        <v>19</v>
      </c>
      <c r="C17" s="52">
        <v>45027</v>
      </c>
      <c r="D17" s="59"/>
      <c r="E17" s="59"/>
      <c r="F17" s="59"/>
      <c r="G17" s="59"/>
      <c r="H17" s="143">
        <f t="shared" si="0"/>
        <v>0</v>
      </c>
      <c r="I17" s="144"/>
      <c r="J17" s="95" t="s">
        <v>42</v>
      </c>
    </row>
    <row r="18" spans="2:10" s="15" customFormat="1" ht="20.25" customHeight="1" x14ac:dyDescent="0.2">
      <c r="B18" s="79" t="s">
        <v>20</v>
      </c>
      <c r="C18" s="43">
        <v>45028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45029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45030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45031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45032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50" t="s">
        <v>17</v>
      </c>
      <c r="C23" s="43">
        <v>45033</v>
      </c>
      <c r="D23" s="55"/>
      <c r="E23" s="55"/>
      <c r="F23" s="55"/>
      <c r="G23" s="55"/>
      <c r="H23" s="145">
        <f t="shared" si="1"/>
        <v>0</v>
      </c>
      <c r="I23" s="146"/>
    </row>
    <row r="24" spans="2:10" s="15" customFormat="1" ht="20.25" customHeight="1" x14ac:dyDescent="0.2">
      <c r="B24" s="50" t="s">
        <v>19</v>
      </c>
      <c r="C24" s="43">
        <v>45034</v>
      </c>
      <c r="D24" s="55"/>
      <c r="E24" s="55"/>
      <c r="F24" s="55"/>
      <c r="G24" s="55"/>
      <c r="H24" s="145">
        <f t="shared" si="1"/>
        <v>0</v>
      </c>
      <c r="I24" s="146"/>
    </row>
    <row r="25" spans="2:10" s="15" customFormat="1" ht="20.25" customHeight="1" x14ac:dyDescent="0.2">
      <c r="B25" s="79" t="s">
        <v>20</v>
      </c>
      <c r="C25" s="43">
        <v>45035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45036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50" t="s">
        <v>22</v>
      </c>
      <c r="C27" s="43">
        <v>45037</v>
      </c>
      <c r="D27" s="55"/>
      <c r="E27" s="55"/>
      <c r="F27" s="55"/>
      <c r="G27" s="55"/>
      <c r="H27" s="145">
        <f t="shared" si="1"/>
        <v>0</v>
      </c>
      <c r="I27" s="146"/>
      <c r="J27" s="95"/>
    </row>
    <row r="28" spans="2:10" s="15" customFormat="1" ht="20.25" customHeight="1" x14ac:dyDescent="0.2">
      <c r="B28" s="56" t="s">
        <v>23</v>
      </c>
      <c r="C28" s="57">
        <v>45038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'26 Mar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J42"/>
  <sheetViews>
    <sheetView showGridLines="0" showRowColHeaders="0" zoomScale="85" zoomScaleNormal="85" workbookViewId="0">
      <selection activeCell="H28" sqref="H28:I28"/>
    </sheetView>
  </sheetViews>
  <sheetFormatPr defaultColWidth="9.140625" defaultRowHeight="14.25" x14ac:dyDescent="0.2"/>
  <cols>
    <col min="1" max="1" width="9.140625" style="5"/>
    <col min="2" max="2" width="13.85546875" style="5" customWidth="1"/>
    <col min="3" max="3" width="12" style="5" customWidth="1"/>
    <col min="4" max="7" width="14.7109375" style="5" customWidth="1"/>
    <col min="8" max="8" width="2.140625" style="5" customWidth="1"/>
    <col min="9" max="9" width="12.85546875" style="5" customWidth="1"/>
    <col min="10" max="10" width="11.42578125" style="5" customWidth="1"/>
    <col min="11" max="16384" width="9.140625" style="5"/>
  </cols>
  <sheetData>
    <row r="1" spans="2:10" ht="14.25" customHeight="1" x14ac:dyDescent="0.2">
      <c r="F1" s="84"/>
      <c r="G1" s="84"/>
      <c r="H1" s="84"/>
      <c r="I1" s="84"/>
    </row>
    <row r="2" spans="2:10" s="15" customFormat="1" ht="26.25" customHeight="1" x14ac:dyDescent="0.2">
      <c r="B2" s="100"/>
      <c r="C2" s="100"/>
      <c r="D2" s="100"/>
      <c r="E2" s="101" t="s">
        <v>0</v>
      </c>
      <c r="F2" s="102"/>
      <c r="G2" s="102"/>
      <c r="H2" s="102"/>
      <c r="I2" s="102"/>
    </row>
    <row r="3" spans="2:10" s="15" customFormat="1" ht="25.5" customHeight="1" x14ac:dyDescent="0.2">
      <c r="B3" s="100"/>
      <c r="C3" s="100"/>
      <c r="D3" s="100"/>
      <c r="E3" s="101"/>
      <c r="F3" s="102"/>
      <c r="G3" s="102"/>
      <c r="H3" s="102"/>
      <c r="I3" s="102"/>
    </row>
    <row r="4" spans="2:10" s="15" customFormat="1" ht="12" customHeight="1" thickBot="1" x14ac:dyDescent="0.25">
      <c r="B4" s="81"/>
      <c r="C4" s="81"/>
      <c r="D4" s="81"/>
      <c r="E4" s="83"/>
      <c r="F4" s="83"/>
      <c r="G4" s="83"/>
      <c r="H4" s="83"/>
      <c r="I4" s="83"/>
    </row>
    <row r="5" spans="2:10" s="15" customFormat="1" ht="19.5" customHeight="1" x14ac:dyDescent="0.2">
      <c r="B5" s="103" t="s">
        <v>1</v>
      </c>
      <c r="C5" s="104"/>
      <c r="D5" s="114">
        <f>'1 Jan 2023'!D5:F6</f>
        <v>0</v>
      </c>
      <c r="E5" s="115"/>
      <c r="F5" s="116"/>
      <c r="G5" s="139" t="s">
        <v>2</v>
      </c>
      <c r="H5" s="140"/>
      <c r="I5" s="120">
        <f>'1 Jan 2023'!I5:I6</f>
        <v>0</v>
      </c>
    </row>
    <row r="6" spans="2:10" s="15" customFormat="1" ht="24.75" customHeight="1" x14ac:dyDescent="0.2">
      <c r="B6" s="105"/>
      <c r="C6" s="106"/>
      <c r="D6" s="117"/>
      <c r="E6" s="118"/>
      <c r="F6" s="119"/>
      <c r="G6" s="141"/>
      <c r="H6" s="142"/>
      <c r="I6" s="121"/>
    </row>
    <row r="7" spans="2:10" s="15" customFormat="1" ht="24.75" customHeight="1" x14ac:dyDescent="0.2">
      <c r="B7" s="107" t="s">
        <v>3</v>
      </c>
      <c r="C7" s="108"/>
      <c r="D7" s="125">
        <f>'1 Jan 2023'!D7:E8</f>
        <v>0</v>
      </c>
      <c r="E7" s="126"/>
      <c r="F7" s="16" t="s">
        <v>4</v>
      </c>
      <c r="G7" s="133" t="s">
        <v>5</v>
      </c>
      <c r="H7" s="134"/>
      <c r="I7" s="137">
        <f>SUM(C28)</f>
        <v>45052</v>
      </c>
    </row>
    <row r="8" spans="2:10" s="15" customFormat="1" ht="27.75" customHeight="1" thickBot="1" x14ac:dyDescent="0.25">
      <c r="B8" s="109"/>
      <c r="C8" s="110"/>
      <c r="D8" s="127"/>
      <c r="E8" s="128"/>
      <c r="F8" s="25">
        <f>'1 Jan 2023'!F8</f>
        <v>0</v>
      </c>
      <c r="G8" s="135"/>
      <c r="H8" s="136"/>
      <c r="I8" s="138"/>
    </row>
    <row r="9" spans="2:10" s="1" customFormat="1" ht="12" x14ac:dyDescent="0.2">
      <c r="B9" s="27"/>
      <c r="C9" s="60"/>
      <c r="D9" s="60"/>
      <c r="E9" s="60"/>
      <c r="F9" s="60"/>
      <c r="G9" s="60"/>
      <c r="H9" s="60"/>
      <c r="I9" s="61"/>
    </row>
    <row r="10" spans="2:10" s="1" customFormat="1" ht="12" x14ac:dyDescent="0.2">
      <c r="B10" s="23" t="s">
        <v>6</v>
      </c>
      <c r="C10" s="62" t="s">
        <v>7</v>
      </c>
      <c r="D10" s="63"/>
      <c r="E10" s="63"/>
      <c r="F10" s="63"/>
      <c r="G10" s="63"/>
      <c r="H10" s="63"/>
      <c r="I10" s="64"/>
    </row>
    <row r="11" spans="2:10" s="1" customFormat="1" ht="12" x14ac:dyDescent="0.2">
      <c r="B11" s="23"/>
      <c r="C11" s="62" t="s">
        <v>8</v>
      </c>
      <c r="D11" s="63"/>
      <c r="E11" s="63"/>
      <c r="F11" s="63"/>
      <c r="G11" s="63"/>
      <c r="H11" s="63"/>
      <c r="I11" s="64"/>
    </row>
    <row r="12" spans="2:10" s="1" customFormat="1" ht="12" x14ac:dyDescent="0.2">
      <c r="B12" s="24"/>
      <c r="C12" s="65" t="s">
        <v>9</v>
      </c>
      <c r="D12" s="63"/>
      <c r="E12" s="66"/>
      <c r="F12" s="66"/>
      <c r="G12" s="66"/>
      <c r="H12" s="66"/>
      <c r="I12" s="67"/>
    </row>
    <row r="13" spans="2:10" s="1" customFormat="1" ht="12.75" thickBot="1" x14ac:dyDescent="0.25">
      <c r="B13" s="28"/>
      <c r="C13" s="68"/>
      <c r="D13" s="68"/>
      <c r="E13" s="68"/>
      <c r="F13" s="68"/>
      <c r="G13" s="68"/>
      <c r="H13" s="68"/>
      <c r="I13" s="69"/>
    </row>
    <row r="14" spans="2:10" s="14" customFormat="1" ht="22.5" customHeight="1" x14ac:dyDescent="0.2">
      <c r="B14" s="49" t="s">
        <v>10</v>
      </c>
      <c r="C14" s="42" t="s">
        <v>11</v>
      </c>
      <c r="D14" s="42" t="s">
        <v>12</v>
      </c>
      <c r="E14" s="130" t="s">
        <v>13</v>
      </c>
      <c r="F14" s="132"/>
      <c r="G14" s="42" t="s">
        <v>14</v>
      </c>
      <c r="H14" s="130" t="s">
        <v>15</v>
      </c>
      <c r="I14" s="131"/>
    </row>
    <row r="15" spans="2:10" s="15" customFormat="1" ht="20.25" customHeight="1" x14ac:dyDescent="0.2">
      <c r="B15" s="56" t="s">
        <v>16</v>
      </c>
      <c r="C15" s="57">
        <v>45039</v>
      </c>
      <c r="D15" s="58"/>
      <c r="E15" s="75"/>
      <c r="F15" s="75"/>
      <c r="G15" s="58"/>
      <c r="H15" s="147">
        <f>(G15-D15-(F15-E15))*24</f>
        <v>0</v>
      </c>
      <c r="I15" s="148"/>
    </row>
    <row r="16" spans="2:10" s="15" customFormat="1" ht="20.25" customHeight="1" x14ac:dyDescent="0.2">
      <c r="B16" s="50" t="s">
        <v>17</v>
      </c>
      <c r="C16" s="43">
        <v>45040</v>
      </c>
      <c r="D16" s="55"/>
      <c r="E16" s="55"/>
      <c r="F16" s="55"/>
      <c r="G16" s="55"/>
      <c r="H16" s="145">
        <f t="shared" ref="H16:H21" si="0">(G16-D16-(F16-E16))*24</f>
        <v>0</v>
      </c>
      <c r="I16" s="146"/>
      <c r="J16" s="95"/>
    </row>
    <row r="17" spans="2:10" s="15" customFormat="1" ht="20.25" customHeight="1" x14ac:dyDescent="0.2">
      <c r="B17" s="50" t="s">
        <v>19</v>
      </c>
      <c r="C17" s="43">
        <v>45041</v>
      </c>
      <c r="D17" s="55"/>
      <c r="E17" s="55"/>
      <c r="F17" s="55"/>
      <c r="G17" s="55"/>
      <c r="H17" s="145">
        <f t="shared" si="0"/>
        <v>0</v>
      </c>
      <c r="I17" s="146"/>
      <c r="J17" s="95"/>
    </row>
    <row r="18" spans="2:10" s="15" customFormat="1" ht="20.25" customHeight="1" x14ac:dyDescent="0.2">
      <c r="B18" s="79" t="s">
        <v>20</v>
      </c>
      <c r="C18" s="43">
        <v>45042</v>
      </c>
      <c r="D18" s="77"/>
      <c r="E18" s="77"/>
      <c r="F18" s="77"/>
      <c r="G18" s="77"/>
      <c r="H18" s="151">
        <f t="shared" si="0"/>
        <v>0</v>
      </c>
      <c r="I18" s="152"/>
    </row>
    <row r="19" spans="2:10" s="15" customFormat="1" ht="20.25" customHeight="1" x14ac:dyDescent="0.2">
      <c r="B19" s="79" t="s">
        <v>21</v>
      </c>
      <c r="C19" s="43">
        <v>45043</v>
      </c>
      <c r="D19" s="77"/>
      <c r="E19" s="77"/>
      <c r="F19" s="77"/>
      <c r="G19" s="77"/>
      <c r="H19" s="151">
        <f t="shared" si="0"/>
        <v>0</v>
      </c>
      <c r="I19" s="152"/>
    </row>
    <row r="20" spans="2:10" s="15" customFormat="1" ht="20.25" customHeight="1" x14ac:dyDescent="0.2">
      <c r="B20" s="79" t="s">
        <v>22</v>
      </c>
      <c r="C20" s="43">
        <v>45044</v>
      </c>
      <c r="D20" s="77"/>
      <c r="E20" s="77"/>
      <c r="F20" s="77"/>
      <c r="G20" s="77"/>
      <c r="H20" s="151">
        <f t="shared" si="0"/>
        <v>0</v>
      </c>
      <c r="I20" s="152"/>
    </row>
    <row r="21" spans="2:10" s="15" customFormat="1" ht="20.25" customHeight="1" x14ac:dyDescent="0.2">
      <c r="B21" s="56" t="s">
        <v>23</v>
      </c>
      <c r="C21" s="57">
        <v>45045</v>
      </c>
      <c r="D21" s="74"/>
      <c r="E21" s="74"/>
      <c r="F21" s="74"/>
      <c r="G21" s="74"/>
      <c r="H21" s="147">
        <f t="shared" si="0"/>
        <v>0</v>
      </c>
      <c r="I21" s="148"/>
    </row>
    <row r="22" spans="2:10" s="15" customFormat="1" ht="20.25" customHeight="1" x14ac:dyDescent="0.2">
      <c r="B22" s="56" t="s">
        <v>16</v>
      </c>
      <c r="C22" s="57">
        <v>45046</v>
      </c>
      <c r="D22" s="74"/>
      <c r="E22" s="74"/>
      <c r="F22" s="74"/>
      <c r="G22" s="74"/>
      <c r="H22" s="147">
        <f t="shared" ref="H22:H28" si="1">(G22-D22-(F22-E22))*24</f>
        <v>0</v>
      </c>
      <c r="I22" s="148"/>
    </row>
    <row r="23" spans="2:10" s="15" customFormat="1" ht="20.25" customHeight="1" x14ac:dyDescent="0.2">
      <c r="B23" s="89" t="s">
        <v>17</v>
      </c>
      <c r="C23" s="90">
        <v>45047</v>
      </c>
      <c r="D23" s="91"/>
      <c r="E23" s="91"/>
      <c r="F23" s="91"/>
      <c r="G23" s="91"/>
      <c r="H23" s="160">
        <f t="shared" si="1"/>
        <v>0</v>
      </c>
      <c r="I23" s="161"/>
      <c r="J23" s="95" t="s">
        <v>43</v>
      </c>
    </row>
    <row r="24" spans="2:10" s="15" customFormat="1" ht="20.25" customHeight="1" x14ac:dyDescent="0.2">
      <c r="B24" s="79" t="s">
        <v>19</v>
      </c>
      <c r="C24" s="43">
        <v>45048</v>
      </c>
      <c r="D24" s="77"/>
      <c r="E24" s="77"/>
      <c r="F24" s="77"/>
      <c r="G24" s="77"/>
      <c r="H24" s="151">
        <f t="shared" si="1"/>
        <v>0</v>
      </c>
      <c r="I24" s="152"/>
    </row>
    <row r="25" spans="2:10" s="15" customFormat="1" ht="20.25" customHeight="1" x14ac:dyDescent="0.2">
      <c r="B25" s="79" t="s">
        <v>20</v>
      </c>
      <c r="C25" s="43">
        <v>45049</v>
      </c>
      <c r="D25" s="77"/>
      <c r="E25" s="77"/>
      <c r="F25" s="77"/>
      <c r="G25" s="77"/>
      <c r="H25" s="151">
        <f t="shared" si="1"/>
        <v>0</v>
      </c>
      <c r="I25" s="152"/>
    </row>
    <row r="26" spans="2:10" s="15" customFormat="1" ht="20.25" customHeight="1" x14ac:dyDescent="0.2">
      <c r="B26" s="79" t="s">
        <v>21</v>
      </c>
      <c r="C26" s="43">
        <v>45050</v>
      </c>
      <c r="D26" s="77"/>
      <c r="E26" s="77"/>
      <c r="F26" s="77"/>
      <c r="G26" s="77"/>
      <c r="H26" s="151">
        <f t="shared" si="1"/>
        <v>0</v>
      </c>
      <c r="I26" s="152"/>
    </row>
    <row r="27" spans="2:10" s="15" customFormat="1" ht="20.25" customHeight="1" x14ac:dyDescent="0.2">
      <c r="B27" s="79" t="s">
        <v>22</v>
      </c>
      <c r="C27" s="43">
        <v>45051</v>
      </c>
      <c r="D27" s="77"/>
      <c r="E27" s="77"/>
      <c r="F27" s="77"/>
      <c r="G27" s="77"/>
      <c r="H27" s="151">
        <f t="shared" si="1"/>
        <v>0</v>
      </c>
      <c r="I27" s="152"/>
    </row>
    <row r="28" spans="2:10" s="15" customFormat="1" ht="20.25" customHeight="1" x14ac:dyDescent="0.2">
      <c r="B28" s="56" t="s">
        <v>23</v>
      </c>
      <c r="C28" s="98">
        <v>45052</v>
      </c>
      <c r="D28" s="74"/>
      <c r="E28" s="74"/>
      <c r="F28" s="74"/>
      <c r="G28" s="74"/>
      <c r="H28" s="147">
        <f t="shared" si="1"/>
        <v>0</v>
      </c>
      <c r="I28" s="148"/>
    </row>
    <row r="29" spans="2:10" s="15" customFormat="1" ht="22.5" customHeight="1" thickBot="1" x14ac:dyDescent="0.25">
      <c r="B29" s="112" t="s">
        <v>24</v>
      </c>
      <c r="C29" s="113"/>
      <c r="D29" s="113"/>
      <c r="E29" s="113"/>
      <c r="F29" s="113"/>
      <c r="G29" s="113"/>
      <c r="H29" s="149">
        <f>SUM(H15:I28)</f>
        <v>0</v>
      </c>
      <c r="I29" s="150"/>
    </row>
    <row r="30" spans="2:10" ht="15" thickBot="1" x14ac:dyDescent="0.25">
      <c r="B30" s="6"/>
      <c r="C30" s="6"/>
      <c r="D30" s="6"/>
      <c r="E30" s="7"/>
      <c r="F30" s="7"/>
      <c r="G30" s="7"/>
      <c r="H30" s="7"/>
      <c r="I30" s="7"/>
      <c r="J30" s="8"/>
    </row>
    <row r="31" spans="2:10" s="15" customFormat="1" ht="20.25" customHeight="1" thickBot="1" x14ac:dyDescent="0.25">
      <c r="B31" s="37" t="s">
        <v>25</v>
      </c>
      <c r="C31" s="38">
        <f>'1 Jan 2023'!C31</f>
        <v>0</v>
      </c>
      <c r="D31" s="17" t="s">
        <v>26</v>
      </c>
      <c r="E31" s="122" t="s">
        <v>27</v>
      </c>
      <c r="F31" s="129"/>
      <c r="G31" s="122" t="s">
        <v>28</v>
      </c>
      <c r="H31" s="123"/>
      <c r="I31" s="124"/>
    </row>
    <row r="32" spans="2:10" s="15" customFormat="1" ht="20.25" customHeight="1" thickBot="1" x14ac:dyDescent="0.25">
      <c r="B32" s="29" t="s">
        <v>29</v>
      </c>
      <c r="C32" s="18"/>
      <c r="D32" s="19"/>
      <c r="E32" s="33"/>
      <c r="F32" s="34">
        <f>'9 Apr 2023'!I32</f>
        <v>0</v>
      </c>
      <c r="G32" s="36"/>
      <c r="H32" s="35"/>
      <c r="I32" s="22">
        <f>H29+F32</f>
        <v>0</v>
      </c>
    </row>
    <row r="33" spans="2:10" ht="15" x14ac:dyDescent="0.25">
      <c r="B33" s="85" t="s">
        <v>30</v>
      </c>
      <c r="C33" s="85"/>
      <c r="D33" s="85"/>
      <c r="E33" s="6"/>
      <c r="G33" s="9"/>
      <c r="H33" s="10"/>
      <c r="I33" s="30"/>
    </row>
    <row r="34" spans="2:10" s="15" customFormat="1" ht="20.25" customHeight="1" thickBot="1" x14ac:dyDescent="0.25">
      <c r="B34" s="86" t="s">
        <v>31</v>
      </c>
      <c r="C34" s="86"/>
      <c r="D34" s="86"/>
      <c r="E34" s="20"/>
      <c r="F34" s="20"/>
      <c r="G34" s="47" t="s">
        <v>32</v>
      </c>
      <c r="H34" s="20"/>
      <c r="I34" s="31">
        <f>C31-I32</f>
        <v>0</v>
      </c>
      <c r="J34" s="21"/>
    </row>
    <row r="35" spans="2:10" ht="15.75" thickTop="1" x14ac:dyDescent="0.25">
      <c r="B35" s="6"/>
      <c r="C35" s="6"/>
      <c r="D35" s="6"/>
      <c r="E35" s="6"/>
      <c r="F35" s="6"/>
      <c r="G35" s="11"/>
      <c r="H35" s="6"/>
      <c r="I35" s="11"/>
      <c r="J35" s="12"/>
    </row>
    <row r="36" spans="2:10" s="1" customFormat="1" ht="27.75" customHeight="1" x14ac:dyDescent="0.2">
      <c r="B36" s="32" t="s">
        <v>33</v>
      </c>
      <c r="C36" s="2"/>
      <c r="D36" s="4"/>
      <c r="E36" s="4"/>
      <c r="F36" s="4"/>
      <c r="G36" s="46" t="s">
        <v>34</v>
      </c>
      <c r="H36" s="4"/>
      <c r="I36" s="4"/>
    </row>
    <row r="37" spans="2:10" s="1" customFormat="1" ht="12.75" customHeight="1" x14ac:dyDescent="0.2">
      <c r="B37" s="2"/>
      <c r="C37" s="2"/>
      <c r="D37" s="2"/>
      <c r="E37" s="2"/>
      <c r="F37" s="2"/>
      <c r="G37" s="3"/>
      <c r="H37" s="2"/>
      <c r="I37" s="2"/>
    </row>
    <row r="38" spans="2:10" s="1" customFormat="1" ht="12" x14ac:dyDescent="0.2">
      <c r="B38" s="32" t="s">
        <v>35</v>
      </c>
      <c r="C38" s="2"/>
      <c r="D38" s="2"/>
      <c r="E38" s="2"/>
      <c r="F38" s="2"/>
      <c r="G38" s="3"/>
      <c r="H38" s="2"/>
      <c r="I38" s="2"/>
    </row>
    <row r="39" spans="2:10" s="1" customFormat="1" ht="12" x14ac:dyDescent="0.2">
      <c r="B39" s="32" t="s">
        <v>36</v>
      </c>
      <c r="C39" s="2"/>
      <c r="D39" s="2"/>
      <c r="E39" s="2"/>
      <c r="F39" s="2"/>
      <c r="G39" s="3"/>
      <c r="H39" s="2"/>
      <c r="I39" s="2"/>
    </row>
    <row r="40" spans="2:10" s="1" customFormat="1" ht="12" x14ac:dyDescent="0.2">
      <c r="B40" s="32" t="s">
        <v>37</v>
      </c>
      <c r="C40" s="2"/>
      <c r="D40" s="4"/>
      <c r="E40" s="4"/>
      <c r="F40" s="4"/>
      <c r="G40" s="46" t="s">
        <v>34</v>
      </c>
      <c r="H40" s="4"/>
      <c r="I40" s="4"/>
    </row>
    <row r="41" spans="2:10" ht="17.25" customHeight="1" x14ac:dyDescent="0.2">
      <c r="B41" s="111"/>
      <c r="C41" s="111"/>
      <c r="D41" s="111"/>
      <c r="E41" s="111"/>
      <c r="F41" s="111"/>
      <c r="G41" s="111"/>
      <c r="H41" s="111"/>
      <c r="I41" s="111"/>
    </row>
    <row r="42" spans="2:10" x14ac:dyDescent="0.2">
      <c r="I42" s="13"/>
    </row>
  </sheetData>
  <mergeCells count="31">
    <mergeCell ref="H29:I29"/>
    <mergeCell ref="B41:I41"/>
    <mergeCell ref="H15:I15"/>
    <mergeCell ref="B29:G29"/>
    <mergeCell ref="E31:F31"/>
    <mergeCell ref="G31:I31"/>
    <mergeCell ref="H16:I16"/>
    <mergeCell ref="H17:I17"/>
    <mergeCell ref="H18:I18"/>
    <mergeCell ref="H19:I19"/>
    <mergeCell ref="H21:I21"/>
    <mergeCell ref="H22:I22"/>
    <mergeCell ref="H20:I20"/>
    <mergeCell ref="H23:I23"/>
    <mergeCell ref="H24:I24"/>
    <mergeCell ref="H25:I25"/>
    <mergeCell ref="H26:I26"/>
    <mergeCell ref="H27:I27"/>
    <mergeCell ref="H28:I28"/>
    <mergeCell ref="B7:C8"/>
    <mergeCell ref="D7:E8"/>
    <mergeCell ref="G7:H8"/>
    <mergeCell ref="I7:I8"/>
    <mergeCell ref="E14:F14"/>
    <mergeCell ref="H14:I14"/>
    <mergeCell ref="B2:D3"/>
    <mergeCell ref="E2:I3"/>
    <mergeCell ref="B5:C6"/>
    <mergeCell ref="D5:F6"/>
    <mergeCell ref="G5:H6"/>
    <mergeCell ref="I5:I6"/>
  </mergeCells>
  <printOptions horizontalCentered="1"/>
  <pageMargins left="0.23622047244094491" right="0.23622047244094491" top="0.51181102362204722" bottom="0.47244094488188981" header="0.31496062992125984" footer="0.31496062992125984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9818f0-b86a-435d-8fb9-cd10e1f05f4d" xsi:nil="true"/>
    <lcf76f155ced4ddcb4097134ff3c332f xmlns="5fafe374-8569-472b-8d6d-2e727759c04d">
      <Terms xmlns="http://schemas.microsoft.com/office/infopath/2007/PartnerControls"/>
    </lcf76f155ced4ddcb4097134ff3c332f>
    <Description xmlns="5fafe374-8569-472b-8d6d-2e727759c04d" xsi:nil="true"/>
    <_dlc_DocId xmlns="e39818f0-b86a-435d-8fb9-cd10e1f05f4d">MRU3PS7DZPM2-36038109-82951</_dlc_DocId>
    <_dlc_DocIdUrl xmlns="e39818f0-b86a-435d-8fb9-cd10e1f05f4d">
      <Url>https://federationuniversity.sharepoint.com/sites/FedUni/chief-operating-office/human-resources/_layouts/15/DocIdRedir.aspx?ID=MRU3PS7DZPM2-36038109-82951</Url>
      <Description>MRU3PS7DZPM2-36038109-82951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CE1D8AB9BC444781D23D28551692AE" ma:contentTypeVersion="7641" ma:contentTypeDescription="Create a new document." ma:contentTypeScope="" ma:versionID="494774eb40ea035641b0c93a97c08d36">
  <xsd:schema xmlns:xsd="http://www.w3.org/2001/XMLSchema" xmlns:xs="http://www.w3.org/2001/XMLSchema" xmlns:p="http://schemas.microsoft.com/office/2006/metadata/properties" xmlns:ns2="e39818f0-b86a-435d-8fb9-cd10e1f05f4d" xmlns:ns3="5fafe374-8569-472b-8d6d-2e727759c04d" targetNamespace="http://schemas.microsoft.com/office/2006/metadata/properties" ma:root="true" ma:fieldsID="b940e57e4638584ba1c58699a136b026" ns2:_="" ns3:_="">
    <xsd:import namespace="e39818f0-b86a-435d-8fb9-cd10e1f05f4d"/>
    <xsd:import namespace="5fafe374-8569-472b-8d6d-2e727759c0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Description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818f0-b86a-435d-8fb9-cd10e1f05f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967314bd-1606-42d9-b7c7-dc03a10c388b}" ma:internalName="TaxCatchAll" ma:showField="CatchAllData" ma:web="e39818f0-b86a-435d-8fb9-cd10e1f05f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fe374-8569-472b-8d6d-2e727759c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ption" ma:index="19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5c4b21c-4a25-40c1-82fe-fef023c60d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7527B9C-0269-43D7-91E5-65F6B4901DD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e39818f0-b86a-435d-8fb9-cd10e1f05f4d"/>
    <ds:schemaRef ds:uri="5fafe374-8569-472b-8d6d-2e727759c04d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C4A72F7-6AD5-4D56-91A9-8D131C60A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818f0-b86a-435d-8fb9-cd10e1f05f4d"/>
    <ds:schemaRef ds:uri="5fafe374-8569-472b-8d6d-2e727759c0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5BE9D3-E51E-4DA3-9D39-6E3370E696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60A254-9859-498A-A623-67DBD4A293D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1 Jan 2023</vt:lpstr>
      <vt:lpstr>15 Jan 2023</vt:lpstr>
      <vt:lpstr>29 Jan 2023</vt:lpstr>
      <vt:lpstr>12 Feb 2023</vt:lpstr>
      <vt:lpstr>26 Feb 2023</vt:lpstr>
      <vt:lpstr>12 Mar 2023</vt:lpstr>
      <vt:lpstr>26 Mar 2023</vt:lpstr>
      <vt:lpstr>9 Apr 2023</vt:lpstr>
      <vt:lpstr>23 Apr 2023</vt:lpstr>
      <vt:lpstr>7 May 2023</vt:lpstr>
      <vt:lpstr>21 May 2023</vt:lpstr>
      <vt:lpstr>4 Jun 2023</vt:lpstr>
      <vt:lpstr>18 Jun 2023</vt:lpstr>
      <vt:lpstr>2 July 2023</vt:lpstr>
      <vt:lpstr>16 Jul 2023</vt:lpstr>
      <vt:lpstr>30 Jul 2023</vt:lpstr>
      <vt:lpstr>13 Aug 2023</vt:lpstr>
      <vt:lpstr>27 Aug 2023</vt:lpstr>
      <vt:lpstr>10 Sep 2023</vt:lpstr>
      <vt:lpstr>24 Sep 2023</vt:lpstr>
      <vt:lpstr>8 Oct 2023</vt:lpstr>
      <vt:lpstr>22 Oct 2023</vt:lpstr>
      <vt:lpstr>5 Nov 2023</vt:lpstr>
      <vt:lpstr>19 Nov 2023</vt:lpstr>
      <vt:lpstr>3 Dec 2023</vt:lpstr>
      <vt:lpstr>17 Dec 2023</vt:lpstr>
      <vt:lpstr>31 Dec 2023</vt:lpstr>
      <vt:lpstr>'1 Jan 2023'!Print_Area</vt:lpstr>
      <vt:lpstr>'10 Sep 2023'!Print_Area</vt:lpstr>
      <vt:lpstr>'12 Feb 2023'!Print_Area</vt:lpstr>
      <vt:lpstr>'12 Mar 2023'!Print_Area</vt:lpstr>
      <vt:lpstr>'13 Aug 2023'!Print_Area</vt:lpstr>
      <vt:lpstr>'15 Jan 2023'!Print_Area</vt:lpstr>
      <vt:lpstr>'16 Jul 2023'!Print_Area</vt:lpstr>
      <vt:lpstr>'17 Dec 2023'!Print_Area</vt:lpstr>
      <vt:lpstr>'18 Jun 2023'!Print_Area</vt:lpstr>
      <vt:lpstr>'19 Nov 2023'!Print_Area</vt:lpstr>
      <vt:lpstr>'2 July 2023'!Print_Area</vt:lpstr>
      <vt:lpstr>'21 May 2023'!Print_Area</vt:lpstr>
      <vt:lpstr>'22 Oct 2023'!Print_Area</vt:lpstr>
      <vt:lpstr>'23 Apr 2023'!Print_Area</vt:lpstr>
      <vt:lpstr>'24 Sep 2023'!Print_Area</vt:lpstr>
      <vt:lpstr>'26 Feb 2023'!Print_Area</vt:lpstr>
      <vt:lpstr>'26 Mar 2023'!Print_Area</vt:lpstr>
      <vt:lpstr>'27 Aug 2023'!Print_Area</vt:lpstr>
      <vt:lpstr>'29 Jan 2023'!Print_Area</vt:lpstr>
      <vt:lpstr>'3 Dec 2023'!Print_Area</vt:lpstr>
      <vt:lpstr>'30 Jul 2023'!Print_Area</vt:lpstr>
      <vt:lpstr>'31 Dec 2023'!Print_Area</vt:lpstr>
      <vt:lpstr>'4 Jun 2023'!Print_Area</vt:lpstr>
      <vt:lpstr>'5 Nov 2023'!Print_Area</vt:lpstr>
      <vt:lpstr>'7 May 2023'!Print_Area</vt:lpstr>
      <vt:lpstr>'8 Oct 2023'!Print_Area</vt:lpstr>
      <vt:lpstr>'9 Apr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Federation University</dc:creator>
  <cp:keywords/>
  <dc:description/>
  <cp:lastModifiedBy>Shelley Nash</cp:lastModifiedBy>
  <cp:revision/>
  <dcterms:created xsi:type="dcterms:W3CDTF">1998-03-25T05:32:52Z</dcterms:created>
  <dcterms:modified xsi:type="dcterms:W3CDTF">2023-10-12T03:32:16Z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0x0101008FCE1D8AB9BC444781D23D28551692AE</vt:lpwstr>
  </property>
  <property fmtid="{D5CDD505-2E9C-101B-9397-08002B2CF9AE}" pid="3" name="Order">
    <vt:r8>100</vt:r8>
  </property>
  <property fmtid="{D5CDD505-2E9C-101B-9397-08002B2CF9AE}" pid="4" name="_dlc_DocIdItemGuid">
    <vt:lpwstr>447b2ec8-4814-4b06-bebe-f9338c313f54</vt:lpwstr>
  </property>
  <property fmtid="{D5CDD505-2E9C-101B-9397-08002B2CF9AE}" pid="5" name="MediaServiceImageTags">
    <vt:lpwstr/>
  </property>
</Properties>
</file>